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elswim-my.sharepoint.com/personal/scwp-cswp_belswim_be/Documents/Documents/Championnat de Belgique/Championnat 2024-2025/Challenge Fair-Play + Buteurs SL/Challenge Faire-Play/"/>
    </mc:Choice>
  </mc:AlternateContent>
  <xr:revisionPtr revIDLastSave="10" documentId="8_{CA637F2D-5802-4FFB-8585-31D64FBFE5D6}" xr6:coauthVersionLast="47" xr6:coauthVersionMax="47" xr10:uidLastSave="{15E11C26-7A58-40C4-9557-8D61A7219DAB}"/>
  <bookViews>
    <workbookView xWindow="28680" yWindow="-120" windowWidth="29040" windowHeight="15840" tabRatio="709" xr2:uid="{6005737C-B885-42EF-9046-D1610D25EAC5}"/>
  </bookViews>
  <sheets>
    <sheet name="Class Gen Alg Klass" sheetId="20" r:id="rId1"/>
    <sheet name="U18 DivAfd 1" sheetId="7" r:id="rId2"/>
    <sheet name="U18 DivAfd 2" sheetId="9" r:id="rId3"/>
    <sheet name="U16 DivAfd 1" sheetId="10" r:id="rId4"/>
    <sheet name="U16 DivAfd 2A" sheetId="11" r:id="rId5"/>
    <sheet name="U16 DivAfd 2B" sheetId="12" r:id="rId6"/>
    <sheet name="U16 DivAfd 2 C" sheetId="13" r:id="rId7"/>
    <sheet name="U14 A" sheetId="15" r:id="rId8"/>
    <sheet name="U14 B" sheetId="18" r:id="rId9"/>
    <sheet name="U14 C" sheetId="19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X15" i="19" l="1"/>
  <c r="AX14" i="19"/>
  <c r="AX13" i="19"/>
  <c r="AX12" i="19"/>
  <c r="AX11" i="19"/>
  <c r="AX10" i="19"/>
  <c r="AX9" i="19"/>
  <c r="AX8" i="19"/>
  <c r="AX7" i="19"/>
  <c r="AX15" i="18"/>
  <c r="AX14" i="18"/>
  <c r="AX13" i="18"/>
  <c r="AX12" i="18"/>
  <c r="AX11" i="18"/>
  <c r="AX10" i="18"/>
  <c r="AX9" i="18"/>
  <c r="AX8" i="18"/>
  <c r="AX7" i="18"/>
  <c r="AX15" i="15"/>
  <c r="AX14" i="15"/>
  <c r="AX13" i="15"/>
  <c r="AX12" i="15"/>
  <c r="AX11" i="15"/>
  <c r="AX10" i="15"/>
  <c r="AX9" i="15"/>
  <c r="AX8" i="15"/>
  <c r="AX7" i="15"/>
  <c r="AO13" i="13"/>
  <c r="AO12" i="13"/>
  <c r="AO11" i="13"/>
  <c r="AO10" i="13"/>
  <c r="AO9" i="13"/>
  <c r="AO8" i="13"/>
  <c r="AO7" i="13"/>
  <c r="AO12" i="12"/>
  <c r="AO11" i="12"/>
  <c r="AO10" i="12"/>
  <c r="AO9" i="12"/>
  <c r="AO8" i="12"/>
  <c r="AO7" i="12"/>
  <c r="AO12" i="11"/>
  <c r="AO11" i="11"/>
  <c r="AO10" i="11"/>
  <c r="AO9" i="11"/>
  <c r="AO8" i="11"/>
  <c r="AO7" i="11"/>
  <c r="AO15" i="10"/>
  <c r="AO14" i="10"/>
  <c r="AO13" i="10"/>
  <c r="AO12" i="10"/>
  <c r="AO11" i="10"/>
  <c r="AO10" i="10"/>
  <c r="AO9" i="10"/>
  <c r="AO8" i="10"/>
  <c r="AP15" i="9"/>
  <c r="AP14" i="9"/>
  <c r="AP13" i="9"/>
  <c r="AP12" i="9"/>
  <c r="AP11" i="9"/>
  <c r="AP10" i="9"/>
  <c r="AP9" i="9"/>
  <c r="AP8" i="9"/>
  <c r="AO15" i="7"/>
  <c r="AO14" i="7"/>
  <c r="AO13" i="7"/>
  <c r="AO12" i="7"/>
  <c r="AO11" i="7"/>
  <c r="AO10" i="7"/>
  <c r="AO9" i="7"/>
  <c r="AO8" i="7"/>
  <c r="AI48" i="19"/>
  <c r="AI49" i="19" s="1"/>
  <c r="AH48" i="19"/>
  <c r="AH49" i="19" s="1"/>
  <c r="AG48" i="19"/>
  <c r="AG49" i="19" s="1"/>
  <c r="AF48" i="19"/>
  <c r="AF49" i="19" s="1"/>
  <c r="AE48" i="19"/>
  <c r="AE49" i="19" s="1"/>
  <c r="AD48" i="19"/>
  <c r="AD49" i="19" s="1"/>
  <c r="AC48" i="19"/>
  <c r="AC49" i="19" s="1"/>
  <c r="Z48" i="19"/>
  <c r="Z49" i="19" s="1"/>
  <c r="Y48" i="19"/>
  <c r="Y49" i="19" s="1"/>
  <c r="X48" i="19"/>
  <c r="X49" i="19" s="1"/>
  <c r="W48" i="19"/>
  <c r="W49" i="19" s="1"/>
  <c r="V48" i="19"/>
  <c r="V49" i="19" s="1"/>
  <c r="U48" i="19"/>
  <c r="U49" i="19" s="1"/>
  <c r="T48" i="19"/>
  <c r="T49" i="19" s="1"/>
  <c r="Q48" i="19"/>
  <c r="Q49" i="19" s="1"/>
  <c r="P48" i="19"/>
  <c r="P49" i="19" s="1"/>
  <c r="O48" i="19"/>
  <c r="O49" i="19" s="1"/>
  <c r="N48" i="19"/>
  <c r="N49" i="19" s="1"/>
  <c r="M48" i="19"/>
  <c r="M49" i="19" s="1"/>
  <c r="L48" i="19"/>
  <c r="L49" i="19" s="1"/>
  <c r="K48" i="19"/>
  <c r="K49" i="19" s="1"/>
  <c r="H48" i="19"/>
  <c r="H49" i="19" s="1"/>
  <c r="G48" i="19"/>
  <c r="G49" i="19" s="1"/>
  <c r="F48" i="19"/>
  <c r="F49" i="19" s="1"/>
  <c r="E48" i="19"/>
  <c r="E49" i="19" s="1"/>
  <c r="D48" i="19"/>
  <c r="D49" i="19" s="1"/>
  <c r="C48" i="19"/>
  <c r="C49" i="19" s="1"/>
  <c r="B48" i="19"/>
  <c r="B49" i="19" s="1"/>
  <c r="AR23" i="19"/>
  <c r="AR24" i="19" s="1"/>
  <c r="AQ23" i="19"/>
  <c r="AQ24" i="19" s="1"/>
  <c r="AP23" i="19"/>
  <c r="AP24" i="19" s="1"/>
  <c r="AO23" i="19"/>
  <c r="AO24" i="19" s="1"/>
  <c r="AN23" i="19"/>
  <c r="AN24" i="19" s="1"/>
  <c r="AM23" i="19"/>
  <c r="AM24" i="19" s="1"/>
  <c r="AL23" i="19"/>
  <c r="AL24" i="19" s="1"/>
  <c r="AI23" i="19"/>
  <c r="AI24" i="19" s="1"/>
  <c r="AH23" i="19"/>
  <c r="AH24" i="19" s="1"/>
  <c r="AG23" i="19"/>
  <c r="AG24" i="19" s="1"/>
  <c r="AF23" i="19"/>
  <c r="AF24" i="19" s="1"/>
  <c r="AE23" i="19"/>
  <c r="AE24" i="19" s="1"/>
  <c r="AD23" i="19"/>
  <c r="AD24" i="19" s="1"/>
  <c r="AC23" i="19"/>
  <c r="AC24" i="19" s="1"/>
  <c r="Z23" i="19"/>
  <c r="Z24" i="19" s="1"/>
  <c r="Y23" i="19"/>
  <c r="Y24" i="19" s="1"/>
  <c r="X23" i="19"/>
  <c r="X24" i="19" s="1"/>
  <c r="W23" i="19"/>
  <c r="W24" i="19" s="1"/>
  <c r="V23" i="19"/>
  <c r="V24" i="19" s="1"/>
  <c r="U23" i="19"/>
  <c r="U24" i="19" s="1"/>
  <c r="T23" i="19"/>
  <c r="T24" i="19" s="1"/>
  <c r="Q23" i="19"/>
  <c r="Q24" i="19" s="1"/>
  <c r="P23" i="19"/>
  <c r="P24" i="19" s="1"/>
  <c r="O23" i="19"/>
  <c r="O24" i="19" s="1"/>
  <c r="N23" i="19"/>
  <c r="N24" i="19" s="1"/>
  <c r="M23" i="19"/>
  <c r="M24" i="19" s="1"/>
  <c r="L23" i="19"/>
  <c r="L24" i="19" s="1"/>
  <c r="K23" i="19"/>
  <c r="K24" i="19" s="1"/>
  <c r="H23" i="19"/>
  <c r="H24" i="19" s="1"/>
  <c r="G23" i="19"/>
  <c r="G24" i="19" s="1"/>
  <c r="F23" i="19"/>
  <c r="F24" i="19" s="1"/>
  <c r="E23" i="19"/>
  <c r="E24" i="19" s="1"/>
  <c r="D23" i="19"/>
  <c r="D24" i="19" s="1"/>
  <c r="C23" i="19"/>
  <c r="C24" i="19" s="1"/>
  <c r="B23" i="19"/>
  <c r="B24" i="19" s="1"/>
  <c r="AU10" i="19"/>
  <c r="AU13" i="19"/>
  <c r="AU11" i="19"/>
  <c r="AU8" i="19"/>
  <c r="AU12" i="19"/>
  <c r="AU14" i="19"/>
  <c r="AU15" i="19"/>
  <c r="AU7" i="19"/>
  <c r="AU9" i="19"/>
  <c r="Y49" i="18"/>
  <c r="X49" i="18"/>
  <c r="W49" i="18"/>
  <c r="AI48" i="18"/>
  <c r="AI49" i="18" s="1"/>
  <c r="AH48" i="18"/>
  <c r="AH49" i="18" s="1"/>
  <c r="AG48" i="18"/>
  <c r="AG49" i="18" s="1"/>
  <c r="AF48" i="18"/>
  <c r="AF49" i="18" s="1"/>
  <c r="AE48" i="18"/>
  <c r="AE49" i="18" s="1"/>
  <c r="AD48" i="18"/>
  <c r="AD49" i="18" s="1"/>
  <c r="AC48" i="18"/>
  <c r="AC49" i="18" s="1"/>
  <c r="Z48" i="18"/>
  <c r="Z49" i="18" s="1"/>
  <c r="Y48" i="18"/>
  <c r="X48" i="18"/>
  <c r="W48" i="18"/>
  <c r="V48" i="18"/>
  <c r="V49" i="18" s="1"/>
  <c r="U48" i="18"/>
  <c r="U49" i="18" s="1"/>
  <c r="T48" i="18"/>
  <c r="T49" i="18" s="1"/>
  <c r="Q48" i="18"/>
  <c r="Q49" i="18" s="1"/>
  <c r="P48" i="18"/>
  <c r="P49" i="18" s="1"/>
  <c r="O48" i="18"/>
  <c r="O49" i="18" s="1"/>
  <c r="N48" i="18"/>
  <c r="N49" i="18" s="1"/>
  <c r="M48" i="18"/>
  <c r="M49" i="18" s="1"/>
  <c r="L48" i="18"/>
  <c r="L49" i="18" s="1"/>
  <c r="K48" i="18"/>
  <c r="K49" i="18" s="1"/>
  <c r="H48" i="18"/>
  <c r="H49" i="18" s="1"/>
  <c r="G48" i="18"/>
  <c r="G49" i="18" s="1"/>
  <c r="F48" i="18"/>
  <c r="F49" i="18" s="1"/>
  <c r="E48" i="18"/>
  <c r="E49" i="18" s="1"/>
  <c r="D48" i="18"/>
  <c r="D49" i="18" s="1"/>
  <c r="C48" i="18"/>
  <c r="C49" i="18" s="1"/>
  <c r="B48" i="18"/>
  <c r="B49" i="18" s="1"/>
  <c r="AR24" i="18"/>
  <c r="AI24" i="18"/>
  <c r="U24" i="18"/>
  <c r="Q24" i="18"/>
  <c r="P24" i="18"/>
  <c r="N24" i="18"/>
  <c r="E24" i="18"/>
  <c r="D24" i="18"/>
  <c r="C24" i="18"/>
  <c r="AR23" i="18"/>
  <c r="AQ23" i="18"/>
  <c r="AQ24" i="18" s="1"/>
  <c r="AP23" i="18"/>
  <c r="AP24" i="18" s="1"/>
  <c r="AO23" i="18"/>
  <c r="AO24" i="18" s="1"/>
  <c r="AN23" i="18"/>
  <c r="AN24" i="18" s="1"/>
  <c r="AM23" i="18"/>
  <c r="AM24" i="18" s="1"/>
  <c r="AL23" i="18"/>
  <c r="AL24" i="18" s="1"/>
  <c r="AI23" i="18"/>
  <c r="AH23" i="18"/>
  <c r="AH24" i="18" s="1"/>
  <c r="AG23" i="18"/>
  <c r="AG24" i="18" s="1"/>
  <c r="AF23" i="18"/>
  <c r="AF24" i="18" s="1"/>
  <c r="AE23" i="18"/>
  <c r="AE24" i="18" s="1"/>
  <c r="AD23" i="18"/>
  <c r="AD24" i="18" s="1"/>
  <c r="AC23" i="18"/>
  <c r="AC24" i="18" s="1"/>
  <c r="Z23" i="18"/>
  <c r="Z24" i="18" s="1"/>
  <c r="Y23" i="18"/>
  <c r="Y24" i="18" s="1"/>
  <c r="X23" i="18"/>
  <c r="X24" i="18" s="1"/>
  <c r="W23" i="18"/>
  <c r="W24" i="18" s="1"/>
  <c r="V23" i="18"/>
  <c r="V24" i="18" s="1"/>
  <c r="U23" i="18"/>
  <c r="T23" i="18"/>
  <c r="T24" i="18" s="1"/>
  <c r="Q23" i="18"/>
  <c r="P23" i="18"/>
  <c r="O23" i="18"/>
  <c r="O24" i="18" s="1"/>
  <c r="N23" i="18"/>
  <c r="M23" i="18"/>
  <c r="M24" i="18" s="1"/>
  <c r="L23" i="18"/>
  <c r="L24" i="18" s="1"/>
  <c r="K23" i="18"/>
  <c r="K24" i="18" s="1"/>
  <c r="H23" i="18"/>
  <c r="H24" i="18" s="1"/>
  <c r="G23" i="18"/>
  <c r="G24" i="18" s="1"/>
  <c r="F23" i="18"/>
  <c r="F24" i="18" s="1"/>
  <c r="E23" i="18"/>
  <c r="D23" i="18"/>
  <c r="C23" i="18"/>
  <c r="B23" i="18"/>
  <c r="B24" i="18" s="1"/>
  <c r="AU10" i="18"/>
  <c r="AU8" i="18"/>
  <c r="AU13" i="18"/>
  <c r="AU11" i="18"/>
  <c r="AU7" i="18"/>
  <c r="AU12" i="18"/>
  <c r="AU14" i="18"/>
  <c r="AU15" i="18"/>
  <c r="AU9" i="18"/>
  <c r="AU15" i="15"/>
  <c r="B23" i="15"/>
  <c r="AC25" i="19" l="1"/>
  <c r="AC26" i="19" s="1"/>
  <c r="AC27" i="19" s="1"/>
  <c r="AC50" i="19"/>
  <c r="AC51" i="19" s="1"/>
  <c r="AC52" i="19" s="1"/>
  <c r="AY15" i="19" s="1"/>
  <c r="T25" i="19"/>
  <c r="T26" i="19" s="1"/>
  <c r="T27" i="19" s="1"/>
  <c r="B25" i="19"/>
  <c r="B26" i="19" s="1"/>
  <c r="B27" i="19" s="1"/>
  <c r="K50" i="19"/>
  <c r="K51" i="19" s="1"/>
  <c r="K52" i="19" s="1"/>
  <c r="K50" i="18"/>
  <c r="K51" i="18" s="1"/>
  <c r="K52" i="18" s="1"/>
  <c r="AC25" i="18"/>
  <c r="AC26" i="18" s="1"/>
  <c r="AC27" i="18" s="1"/>
  <c r="T25" i="18"/>
  <c r="T26" i="18" s="1"/>
  <c r="T27" i="18" s="1"/>
  <c r="T50" i="18"/>
  <c r="T51" i="18" s="1"/>
  <c r="T52" i="18" s="1"/>
  <c r="B25" i="18"/>
  <c r="B26" i="18" s="1"/>
  <c r="B27" i="18" s="1"/>
  <c r="AL25" i="19"/>
  <c r="AL26" i="19" s="1"/>
  <c r="AL27" i="19" s="1"/>
  <c r="B50" i="19"/>
  <c r="B51" i="19" s="1"/>
  <c r="B52" i="19" s="1"/>
  <c r="K25" i="19"/>
  <c r="K26" i="19" s="1"/>
  <c r="K27" i="19" s="1"/>
  <c r="AV7" i="19" s="1"/>
  <c r="T50" i="19"/>
  <c r="T51" i="19" s="1"/>
  <c r="T52" i="19" s="1"/>
  <c r="AL25" i="18"/>
  <c r="AL26" i="18" s="1"/>
  <c r="AL27" i="18" s="1"/>
  <c r="AC50" i="18"/>
  <c r="AC51" i="18" s="1"/>
  <c r="AC52" i="18" s="1"/>
  <c r="K25" i="18"/>
  <c r="K26" i="18" s="1"/>
  <c r="K27" i="18" s="1"/>
  <c r="B50" i="18"/>
  <c r="B51" i="18" s="1"/>
  <c r="B52" i="18" s="1"/>
  <c r="AU12" i="15"/>
  <c r="AU7" i="15"/>
  <c r="AU11" i="15"/>
  <c r="AU10" i="15"/>
  <c r="AU9" i="15"/>
  <c r="AU13" i="15"/>
  <c r="AU8" i="15"/>
  <c r="AU14" i="15"/>
  <c r="AO24" i="15"/>
  <c r="AN24" i="15"/>
  <c r="AR23" i="15"/>
  <c r="AR24" i="15" s="1"/>
  <c r="AQ23" i="15"/>
  <c r="AQ24" i="15" s="1"/>
  <c r="AP23" i="15"/>
  <c r="AP24" i="15" s="1"/>
  <c r="AO23" i="15"/>
  <c r="AN23" i="15"/>
  <c r="AM23" i="15"/>
  <c r="AM24" i="15" s="1"/>
  <c r="AL23" i="15"/>
  <c r="AL24" i="15" s="1"/>
  <c r="AI48" i="15"/>
  <c r="AI49" i="15" s="1"/>
  <c r="AH48" i="15"/>
  <c r="AH49" i="15" s="1"/>
  <c r="AG48" i="15"/>
  <c r="AG49" i="15" s="1"/>
  <c r="AF48" i="15"/>
  <c r="AF49" i="15" s="1"/>
  <c r="AE48" i="15"/>
  <c r="AE49" i="15" s="1"/>
  <c r="AD48" i="15"/>
  <c r="AD49" i="15" s="1"/>
  <c r="AC48" i="15"/>
  <c r="AC49" i="15" s="1"/>
  <c r="Z48" i="15"/>
  <c r="Z49" i="15" s="1"/>
  <c r="Y48" i="15"/>
  <c r="Y49" i="15" s="1"/>
  <c r="X48" i="15"/>
  <c r="X49" i="15" s="1"/>
  <c r="W48" i="15"/>
  <c r="W49" i="15" s="1"/>
  <c r="V48" i="15"/>
  <c r="V49" i="15" s="1"/>
  <c r="U48" i="15"/>
  <c r="U49" i="15" s="1"/>
  <c r="T48" i="15"/>
  <c r="T49" i="15" s="1"/>
  <c r="Q48" i="15"/>
  <c r="Q49" i="15" s="1"/>
  <c r="P48" i="15"/>
  <c r="P49" i="15" s="1"/>
  <c r="O48" i="15"/>
  <c r="O49" i="15" s="1"/>
  <c r="N48" i="15"/>
  <c r="N49" i="15" s="1"/>
  <c r="M48" i="15"/>
  <c r="M49" i="15" s="1"/>
  <c r="L48" i="15"/>
  <c r="L49" i="15" s="1"/>
  <c r="K48" i="15"/>
  <c r="K49" i="15" s="1"/>
  <c r="H48" i="15"/>
  <c r="H49" i="15" s="1"/>
  <c r="G48" i="15"/>
  <c r="G49" i="15" s="1"/>
  <c r="F48" i="15"/>
  <c r="F49" i="15" s="1"/>
  <c r="E48" i="15"/>
  <c r="E49" i="15" s="1"/>
  <c r="D48" i="15"/>
  <c r="D49" i="15" s="1"/>
  <c r="C48" i="15"/>
  <c r="C49" i="15" s="1"/>
  <c r="B48" i="15"/>
  <c r="B49" i="15" s="1"/>
  <c r="AI23" i="15"/>
  <c r="AI24" i="15" s="1"/>
  <c r="AH23" i="15"/>
  <c r="AH24" i="15" s="1"/>
  <c r="AG23" i="15"/>
  <c r="AG24" i="15" s="1"/>
  <c r="AF23" i="15"/>
  <c r="AF24" i="15" s="1"/>
  <c r="AE23" i="15"/>
  <c r="AE24" i="15" s="1"/>
  <c r="AD23" i="15"/>
  <c r="AD24" i="15" s="1"/>
  <c r="AC23" i="15"/>
  <c r="AC24" i="15" s="1"/>
  <c r="Z23" i="15"/>
  <c r="Z24" i="15" s="1"/>
  <c r="Y23" i="15"/>
  <c r="Y24" i="15" s="1"/>
  <c r="X23" i="15"/>
  <c r="X24" i="15" s="1"/>
  <c r="W23" i="15"/>
  <c r="W24" i="15" s="1"/>
  <c r="V23" i="15"/>
  <c r="V24" i="15" s="1"/>
  <c r="U23" i="15"/>
  <c r="U24" i="15" s="1"/>
  <c r="T23" i="15"/>
  <c r="T24" i="15" s="1"/>
  <c r="Q23" i="15"/>
  <c r="Q24" i="15" s="1"/>
  <c r="P23" i="15"/>
  <c r="P24" i="15" s="1"/>
  <c r="O23" i="15"/>
  <c r="O24" i="15" s="1"/>
  <c r="N23" i="15"/>
  <c r="N24" i="15" s="1"/>
  <c r="M23" i="15"/>
  <c r="M24" i="15" s="1"/>
  <c r="L23" i="15"/>
  <c r="L24" i="15" s="1"/>
  <c r="K23" i="15"/>
  <c r="K24" i="15" s="1"/>
  <c r="H23" i="15"/>
  <c r="H24" i="15" s="1"/>
  <c r="G23" i="15"/>
  <c r="G24" i="15" s="1"/>
  <c r="F23" i="15"/>
  <c r="F24" i="15" s="1"/>
  <c r="E23" i="15"/>
  <c r="E24" i="15" s="1"/>
  <c r="D23" i="15"/>
  <c r="D24" i="15" s="1"/>
  <c r="C23" i="15"/>
  <c r="C24" i="15" s="1"/>
  <c r="B24" i="15"/>
  <c r="Z40" i="13"/>
  <c r="Z41" i="13" s="1"/>
  <c r="Y40" i="13"/>
  <c r="Y41" i="13" s="1"/>
  <c r="X40" i="13"/>
  <c r="X41" i="13" s="1"/>
  <c r="W40" i="13"/>
  <c r="W41" i="13" s="1"/>
  <c r="V40" i="13"/>
  <c r="V41" i="13" s="1"/>
  <c r="U40" i="13"/>
  <c r="U41" i="13" s="1"/>
  <c r="T40" i="13"/>
  <c r="T41" i="13" s="1"/>
  <c r="Q40" i="13"/>
  <c r="Q41" i="13" s="1"/>
  <c r="P40" i="13"/>
  <c r="P41" i="13" s="1"/>
  <c r="O40" i="13"/>
  <c r="O41" i="13" s="1"/>
  <c r="N40" i="13"/>
  <c r="N41" i="13" s="1"/>
  <c r="M40" i="13"/>
  <c r="M41" i="13" s="1"/>
  <c r="L40" i="13"/>
  <c r="L41" i="13" s="1"/>
  <c r="K40" i="13"/>
  <c r="K41" i="13" s="1"/>
  <c r="H40" i="13"/>
  <c r="H41" i="13" s="1"/>
  <c r="G40" i="13"/>
  <c r="G41" i="13" s="1"/>
  <c r="F40" i="13"/>
  <c r="F41" i="13" s="1"/>
  <c r="E40" i="13"/>
  <c r="E41" i="13" s="1"/>
  <c r="D40" i="13"/>
  <c r="D41" i="13" s="1"/>
  <c r="C40" i="13"/>
  <c r="C41" i="13" s="1"/>
  <c r="B40" i="13"/>
  <c r="B41" i="13" s="1"/>
  <c r="AI19" i="13"/>
  <c r="AI20" i="13" s="1"/>
  <c r="AH19" i="13"/>
  <c r="AH20" i="13" s="1"/>
  <c r="AG19" i="13"/>
  <c r="AG20" i="13" s="1"/>
  <c r="AF19" i="13"/>
  <c r="AF20" i="13" s="1"/>
  <c r="AE19" i="13"/>
  <c r="AE20" i="13" s="1"/>
  <c r="AD19" i="13"/>
  <c r="AD20" i="13" s="1"/>
  <c r="AC19" i="13"/>
  <c r="AC20" i="13" s="1"/>
  <c r="Z19" i="13"/>
  <c r="Z20" i="13" s="1"/>
  <c r="Y19" i="13"/>
  <c r="Y20" i="13" s="1"/>
  <c r="X19" i="13"/>
  <c r="X20" i="13" s="1"/>
  <c r="W19" i="13"/>
  <c r="W20" i="13" s="1"/>
  <c r="V19" i="13"/>
  <c r="V20" i="13" s="1"/>
  <c r="U19" i="13"/>
  <c r="U20" i="13" s="1"/>
  <c r="T19" i="13"/>
  <c r="T20" i="13" s="1"/>
  <c r="Q19" i="13"/>
  <c r="Q20" i="13" s="1"/>
  <c r="P19" i="13"/>
  <c r="P20" i="13" s="1"/>
  <c r="O19" i="13"/>
  <c r="O20" i="13" s="1"/>
  <c r="N19" i="13"/>
  <c r="N20" i="13" s="1"/>
  <c r="M19" i="13"/>
  <c r="M20" i="13" s="1"/>
  <c r="L19" i="13"/>
  <c r="L20" i="13" s="1"/>
  <c r="K19" i="13"/>
  <c r="K20" i="13" s="1"/>
  <c r="H19" i="13"/>
  <c r="H20" i="13" s="1"/>
  <c r="G19" i="13"/>
  <c r="G20" i="13" s="1"/>
  <c r="F19" i="13"/>
  <c r="F20" i="13" s="1"/>
  <c r="E19" i="13"/>
  <c r="E20" i="13" s="1"/>
  <c r="D19" i="13"/>
  <c r="D20" i="13" s="1"/>
  <c r="C19" i="13"/>
  <c r="C20" i="13" s="1"/>
  <c r="B19" i="13"/>
  <c r="B20" i="13" s="1"/>
  <c r="AL9" i="13"/>
  <c r="AL11" i="13"/>
  <c r="AL12" i="13"/>
  <c r="AL8" i="13"/>
  <c r="AL13" i="13"/>
  <c r="AL10" i="13"/>
  <c r="AL7" i="13"/>
  <c r="Q36" i="12"/>
  <c r="Q37" i="12" s="1"/>
  <c r="P36" i="12"/>
  <c r="P37" i="12" s="1"/>
  <c r="O36" i="12"/>
  <c r="O37" i="12" s="1"/>
  <c r="N36" i="12"/>
  <c r="N37" i="12" s="1"/>
  <c r="M36" i="12"/>
  <c r="M37" i="12" s="1"/>
  <c r="L36" i="12"/>
  <c r="L37" i="12" s="1"/>
  <c r="K36" i="12"/>
  <c r="K37" i="12" s="1"/>
  <c r="H36" i="12"/>
  <c r="H37" i="12" s="1"/>
  <c r="G36" i="12"/>
  <c r="G37" i="12" s="1"/>
  <c r="F36" i="12"/>
  <c r="F37" i="12" s="1"/>
  <c r="E36" i="12"/>
  <c r="E37" i="12" s="1"/>
  <c r="D36" i="12"/>
  <c r="D37" i="12" s="1"/>
  <c r="C36" i="12"/>
  <c r="C37" i="12" s="1"/>
  <c r="B36" i="12"/>
  <c r="B37" i="12" s="1"/>
  <c r="AI17" i="12"/>
  <c r="AI18" i="12" s="1"/>
  <c r="AH17" i="12"/>
  <c r="AH18" i="12" s="1"/>
  <c r="AG17" i="12"/>
  <c r="AG18" i="12" s="1"/>
  <c r="AF17" i="12"/>
  <c r="AF18" i="12" s="1"/>
  <c r="AE17" i="12"/>
  <c r="AE18" i="12" s="1"/>
  <c r="AD17" i="12"/>
  <c r="AD18" i="12" s="1"/>
  <c r="AC17" i="12"/>
  <c r="AC18" i="12" s="1"/>
  <c r="Z17" i="12"/>
  <c r="Z18" i="12" s="1"/>
  <c r="Y17" i="12"/>
  <c r="Y18" i="12" s="1"/>
  <c r="X17" i="12"/>
  <c r="X18" i="12" s="1"/>
  <c r="W17" i="12"/>
  <c r="W18" i="12" s="1"/>
  <c r="V17" i="12"/>
  <c r="V18" i="12" s="1"/>
  <c r="U17" i="12"/>
  <c r="U18" i="12" s="1"/>
  <c r="T17" i="12"/>
  <c r="T18" i="12" s="1"/>
  <c r="Q17" i="12"/>
  <c r="Q18" i="12" s="1"/>
  <c r="P17" i="12"/>
  <c r="P18" i="12" s="1"/>
  <c r="O17" i="12"/>
  <c r="O18" i="12" s="1"/>
  <c r="N17" i="12"/>
  <c r="N18" i="12" s="1"/>
  <c r="M17" i="12"/>
  <c r="M18" i="12" s="1"/>
  <c r="L17" i="12"/>
  <c r="L18" i="12" s="1"/>
  <c r="K17" i="12"/>
  <c r="K18" i="12" s="1"/>
  <c r="H17" i="12"/>
  <c r="H18" i="12" s="1"/>
  <c r="G17" i="12"/>
  <c r="G18" i="12" s="1"/>
  <c r="F17" i="12"/>
  <c r="F18" i="12" s="1"/>
  <c r="E17" i="12"/>
  <c r="E18" i="12" s="1"/>
  <c r="D17" i="12"/>
  <c r="D18" i="12" s="1"/>
  <c r="C17" i="12"/>
  <c r="C18" i="12" s="1"/>
  <c r="B17" i="12"/>
  <c r="B18" i="12" s="1"/>
  <c r="AL8" i="12"/>
  <c r="AL7" i="12"/>
  <c r="AL10" i="12"/>
  <c r="AL12" i="12"/>
  <c r="AL9" i="12"/>
  <c r="AL11" i="12"/>
  <c r="Q36" i="11"/>
  <c r="Q37" i="11" s="1"/>
  <c r="P36" i="11"/>
  <c r="P37" i="11" s="1"/>
  <c r="O36" i="11"/>
  <c r="O37" i="11" s="1"/>
  <c r="N36" i="11"/>
  <c r="N37" i="11" s="1"/>
  <c r="M36" i="11"/>
  <c r="M37" i="11" s="1"/>
  <c r="L36" i="11"/>
  <c r="L37" i="11" s="1"/>
  <c r="K36" i="11"/>
  <c r="K37" i="11" s="1"/>
  <c r="H36" i="11"/>
  <c r="H37" i="11" s="1"/>
  <c r="G36" i="11"/>
  <c r="G37" i="11" s="1"/>
  <c r="F36" i="11"/>
  <c r="F37" i="11" s="1"/>
  <c r="E36" i="11"/>
  <c r="E37" i="11" s="1"/>
  <c r="D36" i="11"/>
  <c r="D37" i="11" s="1"/>
  <c r="C36" i="11"/>
  <c r="C37" i="11" s="1"/>
  <c r="B36" i="11"/>
  <c r="B37" i="11" s="1"/>
  <c r="AI17" i="11"/>
  <c r="AI18" i="11" s="1"/>
  <c r="AH17" i="11"/>
  <c r="AH18" i="11" s="1"/>
  <c r="AG17" i="11"/>
  <c r="AG18" i="11" s="1"/>
  <c r="AF17" i="11"/>
  <c r="AF18" i="11" s="1"/>
  <c r="AE17" i="11"/>
  <c r="AE18" i="11" s="1"/>
  <c r="AD17" i="11"/>
  <c r="AD18" i="11" s="1"/>
  <c r="AC17" i="11"/>
  <c r="AC18" i="11" s="1"/>
  <c r="Z17" i="11"/>
  <c r="Z18" i="11" s="1"/>
  <c r="Y17" i="11"/>
  <c r="Y18" i="11" s="1"/>
  <c r="X17" i="11"/>
  <c r="X18" i="11" s="1"/>
  <c r="W17" i="11"/>
  <c r="W18" i="11" s="1"/>
  <c r="V17" i="11"/>
  <c r="V18" i="11" s="1"/>
  <c r="U17" i="11"/>
  <c r="U18" i="11" s="1"/>
  <c r="T17" i="11"/>
  <c r="T18" i="11" s="1"/>
  <c r="Q17" i="11"/>
  <c r="Q18" i="11" s="1"/>
  <c r="P17" i="11"/>
  <c r="P18" i="11" s="1"/>
  <c r="O17" i="11"/>
  <c r="O18" i="11" s="1"/>
  <c r="N17" i="11"/>
  <c r="N18" i="11" s="1"/>
  <c r="M17" i="11"/>
  <c r="M18" i="11" s="1"/>
  <c r="L17" i="11"/>
  <c r="L18" i="11" s="1"/>
  <c r="K17" i="11"/>
  <c r="K18" i="11" s="1"/>
  <c r="H17" i="11"/>
  <c r="H18" i="11" s="1"/>
  <c r="G17" i="11"/>
  <c r="G18" i="11" s="1"/>
  <c r="F17" i="11"/>
  <c r="F18" i="11" s="1"/>
  <c r="E17" i="11"/>
  <c r="E18" i="11" s="1"/>
  <c r="D17" i="11"/>
  <c r="D18" i="11" s="1"/>
  <c r="C17" i="11"/>
  <c r="C18" i="11" s="1"/>
  <c r="B17" i="11"/>
  <c r="B18" i="11" s="1"/>
  <c r="AL12" i="11"/>
  <c r="AL9" i="11"/>
  <c r="AL11" i="11"/>
  <c r="AL8" i="11"/>
  <c r="AL7" i="11"/>
  <c r="AL10" i="11"/>
  <c r="Z45" i="10"/>
  <c r="M45" i="10"/>
  <c r="H45" i="10"/>
  <c r="AI44" i="10"/>
  <c r="AI45" i="10" s="1"/>
  <c r="AH44" i="10"/>
  <c r="AH45" i="10" s="1"/>
  <c r="AG44" i="10"/>
  <c r="AG45" i="10" s="1"/>
  <c r="AF44" i="10"/>
  <c r="AF45" i="10" s="1"/>
  <c r="AE44" i="10"/>
  <c r="AE45" i="10" s="1"/>
  <c r="AD44" i="10"/>
  <c r="AD45" i="10" s="1"/>
  <c r="AC44" i="10"/>
  <c r="AC45" i="10" s="1"/>
  <c r="Z44" i="10"/>
  <c r="Y44" i="10"/>
  <c r="Y45" i="10" s="1"/>
  <c r="X44" i="10"/>
  <c r="X45" i="10" s="1"/>
  <c r="W44" i="10"/>
  <c r="W45" i="10" s="1"/>
  <c r="V44" i="10"/>
  <c r="V45" i="10" s="1"/>
  <c r="U44" i="10"/>
  <c r="U45" i="10" s="1"/>
  <c r="T44" i="10"/>
  <c r="T45" i="10" s="1"/>
  <c r="Q44" i="10"/>
  <c r="Q45" i="10" s="1"/>
  <c r="P44" i="10"/>
  <c r="P45" i="10" s="1"/>
  <c r="O44" i="10"/>
  <c r="O45" i="10" s="1"/>
  <c r="N44" i="10"/>
  <c r="N45" i="10" s="1"/>
  <c r="M44" i="10"/>
  <c r="L44" i="10"/>
  <c r="L45" i="10" s="1"/>
  <c r="K44" i="10"/>
  <c r="K45" i="10" s="1"/>
  <c r="H44" i="10"/>
  <c r="G44" i="10"/>
  <c r="G45" i="10" s="1"/>
  <c r="F44" i="10"/>
  <c r="F45" i="10" s="1"/>
  <c r="E44" i="10"/>
  <c r="E45" i="10" s="1"/>
  <c r="D44" i="10"/>
  <c r="D45" i="10" s="1"/>
  <c r="C44" i="10"/>
  <c r="C45" i="10" s="1"/>
  <c r="B44" i="10"/>
  <c r="B45" i="10" s="1"/>
  <c r="AI22" i="10"/>
  <c r="AI21" i="10"/>
  <c r="AH21" i="10"/>
  <c r="AH22" i="10" s="1"/>
  <c r="AG21" i="10"/>
  <c r="AG22" i="10" s="1"/>
  <c r="AF21" i="10"/>
  <c r="AF22" i="10" s="1"/>
  <c r="AE21" i="10"/>
  <c r="AE22" i="10" s="1"/>
  <c r="AD21" i="10"/>
  <c r="AD22" i="10" s="1"/>
  <c r="AC21" i="10"/>
  <c r="AC22" i="10" s="1"/>
  <c r="Z21" i="10"/>
  <c r="Z22" i="10" s="1"/>
  <c r="Y21" i="10"/>
  <c r="Y22" i="10" s="1"/>
  <c r="X21" i="10"/>
  <c r="X22" i="10" s="1"/>
  <c r="W21" i="10"/>
  <c r="W22" i="10" s="1"/>
  <c r="V21" i="10"/>
  <c r="V22" i="10" s="1"/>
  <c r="U21" i="10"/>
  <c r="U22" i="10" s="1"/>
  <c r="T21" i="10"/>
  <c r="T22" i="10" s="1"/>
  <c r="Q21" i="10"/>
  <c r="Q22" i="10" s="1"/>
  <c r="P21" i="10"/>
  <c r="P22" i="10" s="1"/>
  <c r="O21" i="10"/>
  <c r="O22" i="10" s="1"/>
  <c r="N21" i="10"/>
  <c r="N22" i="10" s="1"/>
  <c r="M21" i="10"/>
  <c r="M22" i="10" s="1"/>
  <c r="L21" i="10"/>
  <c r="L22" i="10" s="1"/>
  <c r="K21" i="10"/>
  <c r="K22" i="10" s="1"/>
  <c r="H21" i="10"/>
  <c r="H22" i="10" s="1"/>
  <c r="G21" i="10"/>
  <c r="G22" i="10" s="1"/>
  <c r="F21" i="10"/>
  <c r="F22" i="10" s="1"/>
  <c r="E21" i="10"/>
  <c r="E22" i="10" s="1"/>
  <c r="D21" i="10"/>
  <c r="D22" i="10" s="1"/>
  <c r="C21" i="10"/>
  <c r="C22" i="10" s="1"/>
  <c r="B21" i="10"/>
  <c r="B22" i="10" s="1"/>
  <c r="AL9" i="10"/>
  <c r="AL11" i="10"/>
  <c r="AL12" i="10"/>
  <c r="AL8" i="10"/>
  <c r="AL10" i="10"/>
  <c r="AL14" i="10"/>
  <c r="AL15" i="10"/>
  <c r="AL13" i="10"/>
  <c r="AL9" i="7"/>
  <c r="AL8" i="7"/>
  <c r="AL11" i="7"/>
  <c r="AL13" i="7"/>
  <c r="AL15" i="7"/>
  <c r="AL10" i="7"/>
  <c r="AL14" i="7"/>
  <c r="AL12" i="7"/>
  <c r="AL9" i="9"/>
  <c r="AL14" i="9"/>
  <c r="AL8" i="9"/>
  <c r="AL11" i="9"/>
  <c r="AL15" i="9"/>
  <c r="AL10" i="9"/>
  <c r="AL13" i="9"/>
  <c r="AL12" i="9"/>
  <c r="M45" i="9"/>
  <c r="AI44" i="9"/>
  <c r="AI45" i="9" s="1"/>
  <c r="AH44" i="9"/>
  <c r="AH45" i="9" s="1"/>
  <c r="AG44" i="9"/>
  <c r="AG45" i="9" s="1"/>
  <c r="AF44" i="9"/>
  <c r="AF45" i="9" s="1"/>
  <c r="AE44" i="9"/>
  <c r="AE45" i="9" s="1"/>
  <c r="AD44" i="9"/>
  <c r="AD45" i="9" s="1"/>
  <c r="AC44" i="9"/>
  <c r="AC45" i="9" s="1"/>
  <c r="Z44" i="9"/>
  <c r="Z45" i="9" s="1"/>
  <c r="Y44" i="9"/>
  <c r="Y45" i="9" s="1"/>
  <c r="X44" i="9"/>
  <c r="X45" i="9" s="1"/>
  <c r="W44" i="9"/>
  <c r="W45" i="9" s="1"/>
  <c r="V44" i="9"/>
  <c r="V45" i="9" s="1"/>
  <c r="U44" i="9"/>
  <c r="U45" i="9" s="1"/>
  <c r="T44" i="9"/>
  <c r="T45" i="9" s="1"/>
  <c r="Q44" i="9"/>
  <c r="Q45" i="9" s="1"/>
  <c r="P44" i="9"/>
  <c r="P45" i="9" s="1"/>
  <c r="O44" i="9"/>
  <c r="O45" i="9" s="1"/>
  <c r="N44" i="9"/>
  <c r="N45" i="9" s="1"/>
  <c r="M44" i="9"/>
  <c r="L44" i="9"/>
  <c r="L45" i="9" s="1"/>
  <c r="K44" i="9"/>
  <c r="K45" i="9" s="1"/>
  <c r="H44" i="9"/>
  <c r="H45" i="9" s="1"/>
  <c r="G44" i="9"/>
  <c r="G45" i="9" s="1"/>
  <c r="F44" i="9"/>
  <c r="F45" i="9" s="1"/>
  <c r="E44" i="9"/>
  <c r="E45" i="9" s="1"/>
  <c r="D44" i="9"/>
  <c r="D45" i="9" s="1"/>
  <c r="C44" i="9"/>
  <c r="C45" i="9" s="1"/>
  <c r="B44" i="9"/>
  <c r="B45" i="9" s="1"/>
  <c r="AI21" i="9"/>
  <c r="AI22" i="9" s="1"/>
  <c r="AH21" i="9"/>
  <c r="AH22" i="9" s="1"/>
  <c r="AG21" i="9"/>
  <c r="AG22" i="9" s="1"/>
  <c r="AF21" i="9"/>
  <c r="AF22" i="9" s="1"/>
  <c r="AE21" i="9"/>
  <c r="AE22" i="9" s="1"/>
  <c r="AD21" i="9"/>
  <c r="AD22" i="9" s="1"/>
  <c r="AC21" i="9"/>
  <c r="AC22" i="9" s="1"/>
  <c r="Z21" i="9"/>
  <c r="Z22" i="9" s="1"/>
  <c r="Y21" i="9"/>
  <c r="Y22" i="9" s="1"/>
  <c r="X21" i="9"/>
  <c r="X22" i="9" s="1"/>
  <c r="W21" i="9"/>
  <c r="W22" i="9" s="1"/>
  <c r="V21" i="9"/>
  <c r="V22" i="9" s="1"/>
  <c r="U21" i="9"/>
  <c r="U22" i="9" s="1"/>
  <c r="T21" i="9"/>
  <c r="T22" i="9" s="1"/>
  <c r="Q21" i="9"/>
  <c r="Q22" i="9" s="1"/>
  <c r="P21" i="9"/>
  <c r="P22" i="9" s="1"/>
  <c r="O21" i="9"/>
  <c r="O22" i="9" s="1"/>
  <c r="N21" i="9"/>
  <c r="N22" i="9" s="1"/>
  <c r="M21" i="9"/>
  <c r="M22" i="9" s="1"/>
  <c r="L21" i="9"/>
  <c r="L22" i="9" s="1"/>
  <c r="K21" i="9"/>
  <c r="K22" i="9" s="1"/>
  <c r="H21" i="9"/>
  <c r="H22" i="9" s="1"/>
  <c r="G21" i="9"/>
  <c r="G22" i="9" s="1"/>
  <c r="F21" i="9"/>
  <c r="F22" i="9" s="1"/>
  <c r="E21" i="9"/>
  <c r="E22" i="9" s="1"/>
  <c r="D21" i="9"/>
  <c r="D22" i="9" s="1"/>
  <c r="C21" i="9"/>
  <c r="C22" i="9" s="1"/>
  <c r="B21" i="9"/>
  <c r="B22" i="9" s="1"/>
  <c r="AI44" i="7"/>
  <c r="AI45" i="7" s="1"/>
  <c r="AH44" i="7"/>
  <c r="AH45" i="7" s="1"/>
  <c r="AG44" i="7"/>
  <c r="AG45" i="7" s="1"/>
  <c r="AF44" i="7"/>
  <c r="AF45" i="7" s="1"/>
  <c r="AE44" i="7"/>
  <c r="AE45" i="7" s="1"/>
  <c r="AD44" i="7"/>
  <c r="AD45" i="7" s="1"/>
  <c r="AC44" i="7"/>
  <c r="AC45" i="7" s="1"/>
  <c r="Z44" i="7"/>
  <c r="Z45" i="7" s="1"/>
  <c r="Y44" i="7"/>
  <c r="Y45" i="7" s="1"/>
  <c r="X44" i="7"/>
  <c r="X45" i="7" s="1"/>
  <c r="W44" i="7"/>
  <c r="W45" i="7" s="1"/>
  <c r="V44" i="7"/>
  <c r="V45" i="7" s="1"/>
  <c r="U44" i="7"/>
  <c r="U45" i="7" s="1"/>
  <c r="T44" i="7"/>
  <c r="T45" i="7" s="1"/>
  <c r="Q44" i="7"/>
  <c r="Q45" i="7" s="1"/>
  <c r="P44" i="7"/>
  <c r="P45" i="7" s="1"/>
  <c r="O44" i="7"/>
  <c r="O45" i="7" s="1"/>
  <c r="N44" i="7"/>
  <c r="N45" i="7" s="1"/>
  <c r="M44" i="7"/>
  <c r="M45" i="7" s="1"/>
  <c r="L44" i="7"/>
  <c r="L45" i="7" s="1"/>
  <c r="K44" i="7"/>
  <c r="K45" i="7" s="1"/>
  <c r="H44" i="7"/>
  <c r="H45" i="7" s="1"/>
  <c r="G44" i="7"/>
  <c r="G45" i="7" s="1"/>
  <c r="F44" i="7"/>
  <c r="F45" i="7" s="1"/>
  <c r="E44" i="7"/>
  <c r="E45" i="7" s="1"/>
  <c r="D44" i="7"/>
  <c r="D45" i="7" s="1"/>
  <c r="C44" i="7"/>
  <c r="C45" i="7" s="1"/>
  <c r="B44" i="7"/>
  <c r="B45" i="7" s="1"/>
  <c r="AI21" i="7"/>
  <c r="AI22" i="7" s="1"/>
  <c r="AH21" i="7"/>
  <c r="AH22" i="7" s="1"/>
  <c r="AG21" i="7"/>
  <c r="AG22" i="7" s="1"/>
  <c r="AF21" i="7"/>
  <c r="AF22" i="7" s="1"/>
  <c r="AE21" i="7"/>
  <c r="AE22" i="7" s="1"/>
  <c r="AD21" i="7"/>
  <c r="AD22" i="7" s="1"/>
  <c r="AC21" i="7"/>
  <c r="AC22" i="7" s="1"/>
  <c r="Z21" i="7"/>
  <c r="Z22" i="7" s="1"/>
  <c r="Y21" i="7"/>
  <c r="Y22" i="7" s="1"/>
  <c r="X21" i="7"/>
  <c r="X22" i="7" s="1"/>
  <c r="W21" i="7"/>
  <c r="W22" i="7" s="1"/>
  <c r="V21" i="7"/>
  <c r="V22" i="7" s="1"/>
  <c r="U21" i="7"/>
  <c r="U22" i="7" s="1"/>
  <c r="T21" i="7"/>
  <c r="T22" i="7" s="1"/>
  <c r="K21" i="7"/>
  <c r="K22" i="7" s="1"/>
  <c r="Q21" i="7"/>
  <c r="Q22" i="7" s="1"/>
  <c r="P21" i="7"/>
  <c r="P22" i="7" s="1"/>
  <c r="O21" i="7"/>
  <c r="O22" i="7" s="1"/>
  <c r="N21" i="7"/>
  <c r="N22" i="7" s="1"/>
  <c r="M21" i="7"/>
  <c r="M22" i="7" s="1"/>
  <c r="L21" i="7"/>
  <c r="L22" i="7" s="1"/>
  <c r="C21" i="7"/>
  <c r="C22" i="7" s="1"/>
  <c r="B21" i="7"/>
  <c r="B22" i="7" s="1"/>
  <c r="H21" i="7"/>
  <c r="H22" i="7" s="1"/>
  <c r="G21" i="7"/>
  <c r="G22" i="7" s="1"/>
  <c r="F21" i="7"/>
  <c r="F22" i="7" s="1"/>
  <c r="E21" i="7"/>
  <c r="E22" i="7" s="1"/>
  <c r="D21" i="7"/>
  <c r="D22" i="7" s="1"/>
  <c r="AV15" i="19" l="1"/>
  <c r="AY9" i="19"/>
  <c r="AV13" i="19"/>
  <c r="AY14" i="19"/>
  <c r="AV8" i="19"/>
  <c r="AY12" i="19"/>
  <c r="AY8" i="19"/>
  <c r="V9" i="20" s="1"/>
  <c r="AV9" i="19"/>
  <c r="AY7" i="19"/>
  <c r="AV14" i="19"/>
  <c r="AY10" i="19"/>
  <c r="AV12" i="19"/>
  <c r="AY11" i="19"/>
  <c r="AV11" i="19"/>
  <c r="AY13" i="19"/>
  <c r="AV10" i="19"/>
  <c r="AV12" i="18"/>
  <c r="AY10" i="18"/>
  <c r="AV13" i="18"/>
  <c r="AY13" i="18"/>
  <c r="AV7" i="18"/>
  <c r="AY11" i="18"/>
  <c r="AV10" i="18"/>
  <c r="AY15" i="18"/>
  <c r="V16" i="20" s="1"/>
  <c r="AV8" i="18"/>
  <c r="AY14" i="18"/>
  <c r="AV9" i="18"/>
  <c r="AY7" i="18"/>
  <c r="AV11" i="18"/>
  <c r="AY12" i="18"/>
  <c r="AV14" i="18"/>
  <c r="AY9" i="18"/>
  <c r="V29" i="20" s="1"/>
  <c r="AV15" i="18"/>
  <c r="AY8" i="18"/>
  <c r="K46" i="9"/>
  <c r="K47" i="9" s="1"/>
  <c r="K48" i="9" s="1"/>
  <c r="K46" i="10"/>
  <c r="K47" i="10" s="1"/>
  <c r="K48" i="10" s="1"/>
  <c r="AC19" i="12"/>
  <c r="AC20" i="12" s="1"/>
  <c r="AC21" i="12" s="1"/>
  <c r="AP10" i="12" s="1"/>
  <c r="K19" i="12"/>
  <c r="K20" i="12" s="1"/>
  <c r="K21" i="12" s="1"/>
  <c r="AP8" i="12" s="1"/>
  <c r="K38" i="12"/>
  <c r="K39" i="12" s="1"/>
  <c r="K40" i="12" s="1"/>
  <c r="AP12" i="12" s="1"/>
  <c r="T46" i="10"/>
  <c r="T47" i="10" s="1"/>
  <c r="T48" i="10" s="1"/>
  <c r="K23" i="10"/>
  <c r="K24" i="10" s="1"/>
  <c r="K25" i="10" s="1"/>
  <c r="AC23" i="10"/>
  <c r="AC24" i="10" s="1"/>
  <c r="AC25" i="10" s="1"/>
  <c r="T46" i="9"/>
  <c r="T47" i="9" s="1"/>
  <c r="T48" i="9" s="1"/>
  <c r="AC23" i="9"/>
  <c r="AC24" i="9" s="1"/>
  <c r="AC25" i="9" s="1"/>
  <c r="AL25" i="15"/>
  <c r="AL26" i="15" s="1"/>
  <c r="AC50" i="15"/>
  <c r="AC51" i="15" s="1"/>
  <c r="AC52" i="15" s="1"/>
  <c r="AY15" i="15" s="1"/>
  <c r="T50" i="15"/>
  <c r="T51" i="15" s="1"/>
  <c r="T52" i="15" s="1"/>
  <c r="AY14" i="15" s="1"/>
  <c r="V7" i="20" s="1"/>
  <c r="K25" i="15"/>
  <c r="K26" i="15" s="1"/>
  <c r="K27" i="15" s="1"/>
  <c r="AY8" i="15" s="1"/>
  <c r="V10" i="20" s="1"/>
  <c r="T25" i="15"/>
  <c r="T26" i="15" s="1"/>
  <c r="T27" i="15" s="1"/>
  <c r="AY9" i="15" s="1"/>
  <c r="K50" i="15"/>
  <c r="K51" i="15" s="1"/>
  <c r="K52" i="15" s="1"/>
  <c r="AY13" i="15" s="1"/>
  <c r="B50" i="15"/>
  <c r="B51" i="15" s="1"/>
  <c r="B52" i="15" s="1"/>
  <c r="AY12" i="15" s="1"/>
  <c r="B25" i="15"/>
  <c r="B26" i="15" s="1"/>
  <c r="AC25" i="15"/>
  <c r="AC26" i="15" s="1"/>
  <c r="AC27" i="15" s="1"/>
  <c r="AY10" i="15" s="1"/>
  <c r="AC21" i="13"/>
  <c r="AC22" i="13" s="1"/>
  <c r="B42" i="13"/>
  <c r="B43" i="13" s="1"/>
  <c r="T42" i="13"/>
  <c r="T43" i="13" s="1"/>
  <c r="K21" i="13"/>
  <c r="K22" i="13" s="1"/>
  <c r="T21" i="13"/>
  <c r="T22" i="13" s="1"/>
  <c r="K42" i="13"/>
  <c r="K43" i="13" s="1"/>
  <c r="B21" i="13"/>
  <c r="B22" i="13" s="1"/>
  <c r="T19" i="12"/>
  <c r="T20" i="12" s="1"/>
  <c r="B19" i="12"/>
  <c r="B20" i="12" s="1"/>
  <c r="B38" i="12"/>
  <c r="B39" i="12" s="1"/>
  <c r="T19" i="11"/>
  <c r="T20" i="11" s="1"/>
  <c r="AC19" i="11"/>
  <c r="AC20" i="11" s="1"/>
  <c r="B38" i="11"/>
  <c r="B39" i="11" s="1"/>
  <c r="B19" i="11"/>
  <c r="B20" i="11" s="1"/>
  <c r="K19" i="11"/>
  <c r="K20" i="11" s="1"/>
  <c r="K38" i="11"/>
  <c r="K39" i="11" s="1"/>
  <c r="T23" i="10"/>
  <c r="T24" i="10" s="1"/>
  <c r="T25" i="10" s="1"/>
  <c r="B23" i="10"/>
  <c r="B24" i="10" s="1"/>
  <c r="B25" i="10" s="1"/>
  <c r="AC46" i="10"/>
  <c r="AC47" i="10" s="1"/>
  <c r="AC48" i="10" s="1"/>
  <c r="B46" i="10"/>
  <c r="B47" i="10" s="1"/>
  <c r="B48" i="10" s="1"/>
  <c r="K23" i="9"/>
  <c r="K46" i="7"/>
  <c r="K47" i="7" s="1"/>
  <c r="AC23" i="7"/>
  <c r="AC24" i="7" s="1"/>
  <c r="B46" i="7"/>
  <c r="B47" i="7" s="1"/>
  <c r="T23" i="9"/>
  <c r="AC46" i="9"/>
  <c r="B46" i="9"/>
  <c r="B47" i="9" s="1"/>
  <c r="B23" i="9"/>
  <c r="B24" i="9" s="1"/>
  <c r="AC46" i="7"/>
  <c r="AC47" i="7" s="1"/>
  <c r="AC48" i="7" s="1"/>
  <c r="T46" i="7"/>
  <c r="T47" i="7" s="1"/>
  <c r="T23" i="7"/>
  <c r="T24" i="7" s="1"/>
  <c r="B23" i="7"/>
  <c r="B24" i="7" s="1"/>
  <c r="K23" i="7"/>
  <c r="K24" i="7" s="1"/>
  <c r="V26" i="20" l="1"/>
  <c r="F10" i="20"/>
  <c r="F15" i="20"/>
  <c r="V24" i="20"/>
  <c r="AM9" i="12"/>
  <c r="F26" i="20"/>
  <c r="V33" i="20"/>
  <c r="V30" i="20"/>
  <c r="F22" i="20"/>
  <c r="V11" i="20"/>
  <c r="F28" i="20"/>
  <c r="F20" i="20"/>
  <c r="V13" i="20"/>
  <c r="F25" i="20"/>
  <c r="V31" i="20"/>
  <c r="F30" i="20"/>
  <c r="V27" i="20"/>
  <c r="V25" i="20"/>
  <c r="F19" i="20"/>
  <c r="F7" i="20"/>
  <c r="G7" i="20" s="1"/>
  <c r="V14" i="20"/>
  <c r="V22" i="20"/>
  <c r="F11" i="20"/>
  <c r="V28" i="20"/>
  <c r="F27" i="20"/>
  <c r="V8" i="20"/>
  <c r="F9" i="20"/>
  <c r="V12" i="20"/>
  <c r="F8" i="20"/>
  <c r="V15" i="20"/>
  <c r="F18" i="20"/>
  <c r="F29" i="20"/>
  <c r="V17" i="20"/>
  <c r="F31" i="20"/>
  <c r="V32" i="20"/>
  <c r="F16" i="20"/>
  <c r="V18" i="20"/>
  <c r="AM14" i="10"/>
  <c r="E15" i="20" s="1"/>
  <c r="AP10" i="10"/>
  <c r="Q28" i="20" s="1"/>
  <c r="AM15" i="10"/>
  <c r="AP9" i="10"/>
  <c r="Q32" i="20" s="1"/>
  <c r="AM11" i="10"/>
  <c r="AP14" i="10"/>
  <c r="AM8" i="10"/>
  <c r="AP12" i="10"/>
  <c r="AM13" i="10"/>
  <c r="AP8" i="10"/>
  <c r="AM12" i="10"/>
  <c r="AP13" i="10"/>
  <c r="V23" i="20"/>
  <c r="F12" i="20"/>
  <c r="V21" i="20"/>
  <c r="F13" i="20"/>
  <c r="AM9" i="10"/>
  <c r="AP15" i="10"/>
  <c r="AM10" i="10"/>
  <c r="AP11" i="10"/>
  <c r="E27" i="20"/>
  <c r="Q25" i="20"/>
  <c r="AM10" i="12"/>
  <c r="Q15" i="20"/>
  <c r="E12" i="20"/>
  <c r="AM8" i="12"/>
  <c r="Q18" i="20"/>
  <c r="E10" i="20"/>
  <c r="AM8" i="9"/>
  <c r="AQ13" i="9"/>
  <c r="AM15" i="9"/>
  <c r="AQ11" i="9"/>
  <c r="AM14" i="9"/>
  <c r="AQ14" i="9"/>
  <c r="AL27" i="15"/>
  <c r="B27" i="15"/>
  <c r="T44" i="13"/>
  <c r="AC23" i="13"/>
  <c r="K44" i="13"/>
  <c r="K23" i="13"/>
  <c r="B44" i="13"/>
  <c r="B23" i="13"/>
  <c r="T23" i="13"/>
  <c r="B40" i="12"/>
  <c r="B21" i="12"/>
  <c r="T21" i="12"/>
  <c r="B21" i="11"/>
  <c r="B40" i="11"/>
  <c r="AC21" i="11"/>
  <c r="T21" i="11"/>
  <c r="K21" i="11"/>
  <c r="K40" i="11"/>
  <c r="K24" i="9"/>
  <c r="K25" i="9" s="1"/>
  <c r="B48" i="9"/>
  <c r="AC47" i="9"/>
  <c r="AC48" i="9" s="1"/>
  <c r="T24" i="9"/>
  <c r="T25" i="9" s="1"/>
  <c r="T48" i="7"/>
  <c r="K48" i="7"/>
  <c r="B48" i="7"/>
  <c r="AC25" i="7"/>
  <c r="T25" i="7"/>
  <c r="K25" i="7"/>
  <c r="B25" i="7"/>
  <c r="AV13" i="15"/>
  <c r="AV8" i="15"/>
  <c r="AV15" i="15"/>
  <c r="AV7" i="15"/>
  <c r="AV9" i="15"/>
  <c r="AV12" i="15"/>
  <c r="AV11" i="15"/>
  <c r="B25" i="9"/>
  <c r="AV10" i="15" l="1"/>
  <c r="AY11" i="15"/>
  <c r="AM12" i="13"/>
  <c r="AP11" i="13"/>
  <c r="G15" i="20"/>
  <c r="AV14" i="15"/>
  <c r="AY7" i="15"/>
  <c r="AM10" i="13"/>
  <c r="AP8" i="13"/>
  <c r="AM11" i="13"/>
  <c r="AP12" i="13"/>
  <c r="AM13" i="13"/>
  <c r="AP9" i="13"/>
  <c r="AM7" i="13"/>
  <c r="AP7" i="13"/>
  <c r="Q8" i="20" s="1"/>
  <c r="Q23" i="20"/>
  <c r="E9" i="20"/>
  <c r="G9" i="20" s="1"/>
  <c r="Q12" i="20"/>
  <c r="E11" i="20"/>
  <c r="AM9" i="11"/>
  <c r="AP11" i="11"/>
  <c r="AM12" i="11"/>
  <c r="AP12" i="11"/>
  <c r="AM11" i="12"/>
  <c r="AP7" i="12"/>
  <c r="AM7" i="12"/>
  <c r="AP11" i="12"/>
  <c r="Q27" i="20"/>
  <c r="Q24" i="20"/>
  <c r="E19" i="20"/>
  <c r="G19" i="20" s="1"/>
  <c r="AM8" i="13"/>
  <c r="AP10" i="13"/>
  <c r="Q9" i="20" s="1"/>
  <c r="AM9" i="13"/>
  <c r="AP13" i="13"/>
  <c r="Q10" i="20" s="1"/>
  <c r="Q20" i="20"/>
  <c r="E31" i="20"/>
  <c r="Q22" i="20"/>
  <c r="G27" i="20"/>
  <c r="AM12" i="12"/>
  <c r="AP9" i="12"/>
  <c r="AM10" i="11"/>
  <c r="AP7" i="11"/>
  <c r="AM7" i="11"/>
  <c r="AP8" i="11"/>
  <c r="AM11" i="11"/>
  <c r="AP10" i="11"/>
  <c r="AM8" i="11"/>
  <c r="AP9" i="11"/>
  <c r="AM9" i="9"/>
  <c r="AQ15" i="9"/>
  <c r="AM11" i="9"/>
  <c r="AQ12" i="9"/>
  <c r="D10" i="20"/>
  <c r="G10" i="20" s="1"/>
  <c r="L7" i="20"/>
  <c r="L21" i="20"/>
  <c r="D32" i="20"/>
  <c r="G32" i="20" s="1"/>
  <c r="AM10" i="9"/>
  <c r="AQ10" i="9"/>
  <c r="AM12" i="9"/>
  <c r="AQ8" i="9"/>
  <c r="L18" i="20"/>
  <c r="D28" i="20"/>
  <c r="AM13" i="9"/>
  <c r="AQ9" i="9"/>
  <c r="AM14" i="7"/>
  <c r="AP9" i="7"/>
  <c r="AM9" i="7"/>
  <c r="AP12" i="7"/>
  <c r="AM15" i="7"/>
  <c r="AP11" i="7"/>
  <c r="AM12" i="7"/>
  <c r="AP8" i="7"/>
  <c r="AM10" i="7"/>
  <c r="AP10" i="7"/>
  <c r="AM13" i="7"/>
  <c r="AP13" i="7"/>
  <c r="AM8" i="7"/>
  <c r="AP15" i="7"/>
  <c r="AM11" i="7"/>
  <c r="AP14" i="7"/>
  <c r="E13" i="20" l="1"/>
  <c r="E17" i="20"/>
  <c r="F14" i="20"/>
  <c r="V20" i="20"/>
  <c r="Q21" i="20"/>
  <c r="E22" i="20"/>
  <c r="G22" i="20" s="1"/>
  <c r="V19" i="20"/>
  <c r="F17" i="20"/>
  <c r="E20" i="20"/>
  <c r="Q11" i="20"/>
  <c r="Q13" i="20"/>
  <c r="E14" i="20"/>
  <c r="E21" i="20"/>
  <c r="G21" i="20" s="1"/>
  <c r="Q26" i="20"/>
  <c r="E16" i="20"/>
  <c r="E23" i="20"/>
  <c r="G23" i="20" s="1"/>
  <c r="Q17" i="20"/>
  <c r="E28" i="20"/>
  <c r="G28" i="20" s="1"/>
  <c r="Q33" i="20"/>
  <c r="E18" i="20"/>
  <c r="Q29" i="20"/>
  <c r="Q7" i="20"/>
  <c r="E8" i="20"/>
  <c r="E29" i="20"/>
  <c r="Q31" i="20"/>
  <c r="E24" i="20"/>
  <c r="G24" i="20" s="1"/>
  <c r="Q19" i="20"/>
  <c r="Q14" i="20"/>
  <c r="E26" i="20"/>
  <c r="E30" i="20"/>
  <c r="G30" i="20" s="1"/>
  <c r="Q30" i="20"/>
  <c r="E25" i="20"/>
  <c r="Q16" i="20"/>
  <c r="L9" i="20"/>
  <c r="D8" i="20"/>
  <c r="G8" i="20" s="1"/>
  <c r="L11" i="20"/>
  <c r="D18" i="20"/>
  <c r="D16" i="20"/>
  <c r="L10" i="20"/>
  <c r="L15" i="20"/>
  <c r="D26" i="20"/>
  <c r="G26" i="20" s="1"/>
  <c r="L17" i="20"/>
  <c r="D25" i="20"/>
  <c r="D20" i="20"/>
  <c r="L20" i="20"/>
  <c r="D11" i="20"/>
  <c r="G11" i="20" s="1"/>
  <c r="L12" i="20"/>
  <c r="D31" i="20"/>
  <c r="G31" i="20" s="1"/>
  <c r="L22" i="20"/>
  <c r="L16" i="20"/>
  <c r="D17" i="20"/>
  <c r="L13" i="20"/>
  <c r="D14" i="20"/>
  <c r="L19" i="20"/>
  <c r="D29" i="20"/>
  <c r="L8" i="20"/>
  <c r="D12" i="20"/>
  <c r="G12" i="20" s="1"/>
  <c r="D13" i="20"/>
  <c r="L14" i="20"/>
  <c r="G13" i="20" l="1"/>
  <c r="G25" i="20"/>
  <c r="G14" i="20"/>
  <c r="G20" i="20"/>
  <c r="G17" i="20"/>
  <c r="G18" i="20"/>
  <c r="G16" i="20"/>
  <c r="G29" i="20"/>
</calcChain>
</file>

<file path=xl/sharedStrings.xml><?xml version="1.0" encoding="utf-8"?>
<sst xmlns="http://schemas.openxmlformats.org/spreadsheetml/2006/main" count="978" uniqueCount="267">
  <si>
    <t>KAZSc</t>
  </si>
  <si>
    <t>O/P</t>
  </si>
  <si>
    <t>OD</t>
  </si>
  <si>
    <t>V</t>
  </si>
  <si>
    <t>CJ</t>
  </si>
  <si>
    <t>CR</t>
  </si>
  <si>
    <t>WZK</t>
  </si>
  <si>
    <t>RDM</t>
  </si>
  <si>
    <t>ZNA</t>
  </si>
  <si>
    <t>Ent. TZK-RZV</t>
  </si>
  <si>
    <t>N°M</t>
  </si>
  <si>
    <t>ENLWP</t>
  </si>
  <si>
    <t>ROSC</t>
  </si>
  <si>
    <t>MZV</t>
  </si>
  <si>
    <t>KWK</t>
  </si>
  <si>
    <t>SCC</t>
  </si>
  <si>
    <t>KGZV</t>
  </si>
  <si>
    <t>RBP</t>
  </si>
  <si>
    <t>DZO</t>
  </si>
  <si>
    <t>Ent. RSCM LAQUA</t>
  </si>
  <si>
    <t>KHZS</t>
  </si>
  <si>
    <t>WPW</t>
  </si>
  <si>
    <t>443</t>
  </si>
  <si>
    <t>447</t>
  </si>
  <si>
    <t>450</t>
  </si>
  <si>
    <t>455</t>
  </si>
  <si>
    <t>457</t>
  </si>
  <si>
    <t>463</t>
  </si>
  <si>
    <t>467</t>
  </si>
  <si>
    <t>469</t>
  </si>
  <si>
    <t>470</t>
  </si>
  <si>
    <t>479</t>
  </si>
  <si>
    <t>482</t>
  </si>
  <si>
    <t>488</t>
  </si>
  <si>
    <t>492</t>
  </si>
  <si>
    <t>493</t>
  </si>
  <si>
    <t>Pt</t>
  </si>
  <si>
    <t>Clubs</t>
  </si>
  <si>
    <t>Class./Klass.</t>
  </si>
  <si>
    <t>ZNA A</t>
  </si>
  <si>
    <t>KAZSc A</t>
  </si>
  <si>
    <t>ASB</t>
  </si>
  <si>
    <t>LAQUA</t>
  </si>
  <si>
    <t>CCM</t>
  </si>
  <si>
    <t>ROSC A</t>
  </si>
  <si>
    <t>AQUABLA</t>
  </si>
  <si>
    <t>CWN</t>
  </si>
  <si>
    <t>GZVN</t>
  </si>
  <si>
    <t>CNT</t>
  </si>
  <si>
    <t>ZNA B</t>
  </si>
  <si>
    <t>KAZSc B</t>
  </si>
  <si>
    <t>RSCM</t>
  </si>
  <si>
    <t>MZVA</t>
  </si>
  <si>
    <t>ROSC B</t>
  </si>
  <si>
    <t>KWK A</t>
  </si>
  <si>
    <t>KWK B</t>
  </si>
  <si>
    <t>WPW A</t>
  </si>
  <si>
    <t>WPW B</t>
  </si>
  <si>
    <t>ESN</t>
  </si>
  <si>
    <t>U18</t>
  </si>
  <si>
    <t>U16</t>
  </si>
  <si>
    <t>U14</t>
  </si>
  <si>
    <t>Eeklo</t>
  </si>
  <si>
    <t>Aqua Sport Brugge</t>
  </si>
  <si>
    <t>Leuven Aqua</t>
  </si>
  <si>
    <t>Merksem</t>
  </si>
  <si>
    <t>Tot</t>
  </si>
  <si>
    <t>CHALLENGE FAIR-PLAY
WISSELPRIJS FAIR-PLAY</t>
  </si>
  <si>
    <t>U18 Div./Afd. 1</t>
  </si>
  <si>
    <t>U18 Div./Afd. 2</t>
  </si>
  <si>
    <t>U16 Div./Afd. 1</t>
  </si>
  <si>
    <t>U16 Div./Afd. 2 A</t>
  </si>
  <si>
    <t>U16 Div./Afd. 2 B</t>
  </si>
  <si>
    <t>U16 Div./Afd. 2 C</t>
  </si>
  <si>
    <t>U14 A</t>
  </si>
  <si>
    <t>U14 B</t>
  </si>
  <si>
    <t>U14 C</t>
  </si>
  <si>
    <t>Ent. Mechelen Leuven Aqua</t>
  </si>
  <si>
    <t>Ent. Tielt Roeselare</t>
  </si>
  <si>
    <t>AC Braine L'Alleud</t>
  </si>
  <si>
    <t>ZN Aalst</t>
  </si>
  <si>
    <t>K Antwerpen ZSc</t>
  </si>
  <si>
    <t>R Brussels P</t>
  </si>
  <si>
    <t>SC Calypso</t>
  </si>
  <si>
    <t>Ciney WN</t>
  </si>
  <si>
    <t>Dendermonde ZO</t>
  </si>
  <si>
    <t>Genk ZVN</t>
  </si>
  <si>
    <t>K Gentse ZV</t>
  </si>
  <si>
    <t>K Hasselt ZS</t>
  </si>
  <si>
    <t>Kortrijk WK</t>
  </si>
  <si>
    <t>EN La Louvière WP</t>
  </si>
  <si>
    <t>RSC Mechelen</t>
  </si>
  <si>
    <t>CC Mons</t>
  </si>
  <si>
    <t>RD Mouscron</t>
  </si>
  <si>
    <t>R Oostende SC</t>
  </si>
  <si>
    <t>E Seraing N</t>
  </si>
  <si>
    <t>CN Tournai</t>
  </si>
  <si>
    <t>WP Waregem</t>
  </si>
  <si>
    <t>Wase ZK</t>
  </si>
  <si>
    <t>EML</t>
  </si>
  <si>
    <t>ETR</t>
  </si>
  <si>
    <r>
      <t xml:space="preserve">Out/Pen. : 0,5 Pt. / Out Def - Cat. 1: 2 Pt.- Cat. 2: 3 Pt. - Violence / Geweld: 10 Pt. - Carton Jaune / Gele Kaart: 2,5 Pt. - Carton Rouge / Rode Kaart - Cat. 1: 3 Pt. Cat. 2: 4 Pt. - </t>
    </r>
    <r>
      <rPr>
        <b/>
        <sz val="11"/>
        <color rgb="FFFF0000"/>
        <rFont val="Aptos Narrow"/>
        <family val="2"/>
        <scheme val="minor"/>
      </rPr>
      <t>Total / Totaal: 25 Pt.</t>
    </r>
    <r>
      <rPr>
        <b/>
        <sz val="11"/>
        <color theme="1"/>
        <rFont val="Aptos Narrow"/>
        <family val="2"/>
        <scheme val="minor"/>
      </rPr>
      <t xml:space="preserve"> </t>
    </r>
    <r>
      <rPr>
        <sz val="11"/>
        <color rgb="FFFF0000"/>
        <rFont val="Aptos Narrow"/>
        <family val="2"/>
        <scheme val="minor"/>
      </rPr>
      <t>par match / per wedstrijd</t>
    </r>
  </si>
  <si>
    <t>Equipes / Ploegen</t>
  </si>
  <si>
    <t>866</t>
  </si>
  <si>
    <t>871</t>
  </si>
  <si>
    <t>880</t>
  </si>
  <si>
    <t>881</t>
  </si>
  <si>
    <t>886</t>
  </si>
  <si>
    <t>887</t>
  </si>
  <si>
    <t>893</t>
  </si>
  <si>
    <t>895</t>
  </si>
  <si>
    <t>901</t>
  </si>
  <si>
    <t>903</t>
  </si>
  <si>
    <t>914</t>
  </si>
  <si>
    <t>917</t>
  </si>
  <si>
    <t>924</t>
  </si>
  <si>
    <t>925</t>
  </si>
  <si>
    <t>928</t>
  </si>
  <si>
    <t>929</t>
  </si>
  <si>
    <t>868</t>
  </si>
  <si>
    <t>877</t>
  </si>
  <si>
    <t>878</t>
  </si>
  <si>
    <t>889</t>
  </si>
  <si>
    <t>890</t>
  </si>
  <si>
    <t>896</t>
  </si>
  <si>
    <t>898</t>
  </si>
  <si>
    <t>906</t>
  </si>
  <si>
    <t>911</t>
  </si>
  <si>
    <t>913</t>
  </si>
  <si>
    <t>920</t>
  </si>
  <si>
    <t>922</t>
  </si>
  <si>
    <t>934</t>
  </si>
  <si>
    <t>935</t>
  </si>
  <si>
    <t>869</t>
  </si>
  <si>
    <t>872</t>
  </si>
  <si>
    <t>874</t>
  </si>
  <si>
    <t>875</t>
  </si>
  <si>
    <t>885</t>
  </si>
  <si>
    <t>899</t>
  </si>
  <si>
    <t>900</t>
  </si>
  <si>
    <t>902</t>
  </si>
  <si>
    <t>912</t>
  </si>
  <si>
    <t>915</t>
  </si>
  <si>
    <t>923</t>
  </si>
  <si>
    <t>932</t>
  </si>
  <si>
    <t>865</t>
  </si>
  <si>
    <t>876</t>
  </si>
  <si>
    <t>882</t>
  </si>
  <si>
    <t>884</t>
  </si>
  <si>
    <t>891</t>
  </si>
  <si>
    <t>904</t>
  </si>
  <si>
    <t>916</t>
  </si>
  <si>
    <t>919</t>
  </si>
  <si>
    <t>926</t>
  </si>
  <si>
    <t>927</t>
  </si>
  <si>
    <t>879</t>
  </si>
  <si>
    <t>888</t>
  </si>
  <si>
    <t>892</t>
  </si>
  <si>
    <t>894</t>
  </si>
  <si>
    <t>910</t>
  </si>
  <si>
    <t>921</t>
  </si>
  <si>
    <t>930</t>
  </si>
  <si>
    <t>933</t>
  </si>
  <si>
    <t>792</t>
  </si>
  <si>
    <t>794</t>
  </si>
  <si>
    <t>805</t>
  </si>
  <si>
    <t>806</t>
  </si>
  <si>
    <t>808</t>
  </si>
  <si>
    <t>809</t>
  </si>
  <si>
    <t>820</t>
  </si>
  <si>
    <t>822</t>
  </si>
  <si>
    <t>832</t>
  </si>
  <si>
    <t>833</t>
  </si>
  <si>
    <t>844</t>
  </si>
  <si>
    <t>845</t>
  </si>
  <si>
    <t>850</t>
  </si>
  <si>
    <t>852</t>
  </si>
  <si>
    <t>858</t>
  </si>
  <si>
    <t>859</t>
  </si>
  <si>
    <t>793</t>
  </si>
  <si>
    <t>802</t>
  </si>
  <si>
    <t>814</t>
  </si>
  <si>
    <t>815</t>
  </si>
  <si>
    <t>819</t>
  </si>
  <si>
    <t>823</t>
  </si>
  <si>
    <t>831</t>
  </si>
  <si>
    <t>840</t>
  </si>
  <si>
    <t>841</t>
  </si>
  <si>
    <t>853</t>
  </si>
  <si>
    <t>854</t>
  </si>
  <si>
    <t>856</t>
  </si>
  <si>
    <t>857</t>
  </si>
  <si>
    <t>795</t>
  </si>
  <si>
    <t>796</t>
  </si>
  <si>
    <t>804</t>
  </si>
  <si>
    <t>807</t>
  </si>
  <si>
    <t>810</t>
  </si>
  <si>
    <t>811</t>
  </si>
  <si>
    <t>821</t>
  </si>
  <si>
    <t>828</t>
  </si>
  <si>
    <t>829</t>
  </si>
  <si>
    <t>843</t>
  </si>
  <si>
    <t>846</t>
  </si>
  <si>
    <t>847</t>
  </si>
  <si>
    <t>855</t>
  </si>
  <si>
    <t>798</t>
  </si>
  <si>
    <t>803</t>
  </si>
  <si>
    <t>825</t>
  </si>
  <si>
    <t>826</t>
  </si>
  <si>
    <t>830</t>
  </si>
  <si>
    <t>837</t>
  </si>
  <si>
    <t>849</t>
  </si>
  <si>
    <t>862</t>
  </si>
  <si>
    <t>863</t>
  </si>
  <si>
    <t>723</t>
  </si>
  <si>
    <t>724</t>
  </si>
  <si>
    <t>731</t>
  </si>
  <si>
    <t>734</t>
  </si>
  <si>
    <t>740</t>
  </si>
  <si>
    <t>744</t>
  </si>
  <si>
    <t>750</t>
  </si>
  <si>
    <t>751</t>
  </si>
  <si>
    <t>762</t>
  </si>
  <si>
    <t>763</t>
  </si>
  <si>
    <t>772</t>
  </si>
  <si>
    <t>773</t>
  </si>
  <si>
    <t>780</t>
  </si>
  <si>
    <t>782</t>
  </si>
  <si>
    <t>783</t>
  </si>
  <si>
    <t>787</t>
  </si>
  <si>
    <t>725</t>
  </si>
  <si>
    <t>729</t>
  </si>
  <si>
    <t>732</t>
  </si>
  <si>
    <t>739</t>
  </si>
  <si>
    <t>741</t>
  </si>
  <si>
    <t>759</t>
  </si>
  <si>
    <t>761</t>
  </si>
  <si>
    <t>764</t>
  </si>
  <si>
    <t>768</t>
  </si>
  <si>
    <t>769</t>
  </si>
  <si>
    <t>775</t>
  </si>
  <si>
    <t>778</t>
  </si>
  <si>
    <t>789</t>
  </si>
  <si>
    <t>791</t>
  </si>
  <si>
    <t>720</t>
  </si>
  <si>
    <t>721</t>
  </si>
  <si>
    <t>736</t>
  </si>
  <si>
    <t>738</t>
  </si>
  <si>
    <t>747</t>
  </si>
  <si>
    <t>748</t>
  </si>
  <si>
    <t>757</t>
  </si>
  <si>
    <t>758</t>
  </si>
  <si>
    <t>771</t>
  </si>
  <si>
    <t>774</t>
  </si>
  <si>
    <t>784</t>
  </si>
  <si>
    <t>786</t>
  </si>
  <si>
    <t>722</t>
  </si>
  <si>
    <t>730</t>
  </si>
  <si>
    <t>743</t>
  </si>
  <si>
    <t>745</t>
  </si>
  <si>
    <t>752</t>
  </si>
  <si>
    <t>756</t>
  </si>
  <si>
    <t>770</t>
  </si>
  <si>
    <t>779</t>
  </si>
  <si>
    <t>781</t>
  </si>
  <si>
    <t>785</t>
  </si>
  <si>
    <r>
      <t xml:space="preserve">CLASSEMENT GENERAL AU / ALGEMEEN KLASSEMENT IN </t>
    </r>
    <r>
      <rPr>
        <b/>
        <sz val="11"/>
        <color rgb="FFFF0000"/>
        <rFont val="Aptos"/>
        <family val="2"/>
      </rPr>
      <t>28-11-2024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</si>
</sst>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rgb="FF00B050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4"/>
      <color theme="1"/>
      <name val="Aptos"/>
      <family val="2"/>
    </font>
    <font>
      <sz val="11"/>
      <color theme="1"/>
      <name val="Aptos"/>
      <family val="2"/>
    </font>
    <font>
      <b/>
      <sz val="11"/>
      <color theme="1"/>
      <name val="Aptos"/>
      <family val="2"/>
    </font>
    <font>
      <b/>
      <sz val="11"/>
      <color rgb="FFFF0000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2" fontId="0" fillId="0" borderId="0" xfId="0" applyNumberFormat="1"/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vertical="center"/>
    </xf>
    <xf numFmtId="2" fontId="5" fillId="0" borderId="0" xfId="0" applyNumberFormat="1" applyFont="1" applyAlignment="1">
      <alignment vertical="center"/>
    </xf>
    <xf numFmtId="0" fontId="1" fillId="0" borderId="0" xfId="0" applyFont="1"/>
    <xf numFmtId="0" fontId="0" fillId="2" borderId="13" xfId="0" applyFill="1" applyBorder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/>
    <xf numFmtId="2" fontId="8" fillId="0" borderId="0" xfId="0" applyNumberFormat="1" applyFont="1" applyAlignment="1">
      <alignment horizontal="center"/>
    </xf>
    <xf numFmtId="2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/>
    </xf>
    <xf numFmtId="2" fontId="3" fillId="0" borderId="19" xfId="0" applyNumberFormat="1" applyFont="1" applyBorder="1" applyAlignment="1">
      <alignment horizontal="center" vertical="center"/>
    </xf>
    <xf numFmtId="2" fontId="3" fillId="0" borderId="20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C6741-0CA5-4762-B32E-C42227A46AC4}">
  <dimension ref="A1:V33"/>
  <sheetViews>
    <sheetView tabSelected="1" workbookViewId="0">
      <selection sqref="A1:V1"/>
    </sheetView>
  </sheetViews>
  <sheetFormatPr baseColWidth="10" defaultRowHeight="15" x14ac:dyDescent="0.25"/>
  <cols>
    <col min="1" max="1" width="3.28515625" style="40" bestFit="1" customWidth="1"/>
    <col min="2" max="2" width="26.7109375" style="40" bestFit="1" customWidth="1"/>
    <col min="3" max="3" width="10.140625" style="40" bestFit="1" customWidth="1"/>
    <col min="4" max="4" width="5" style="42" bestFit="1" customWidth="1"/>
    <col min="5" max="6" width="6.140625" style="42" bestFit="1" customWidth="1"/>
    <col min="7" max="7" width="5" style="42" bestFit="1" customWidth="1"/>
    <col min="8" max="8" width="11.42578125" style="40"/>
    <col min="9" max="9" width="3.28515625" style="40" bestFit="1" customWidth="1"/>
    <col min="10" max="10" width="26.7109375" style="40" bestFit="1" customWidth="1"/>
    <col min="11" max="11" width="7.85546875" style="40" bestFit="1" customWidth="1"/>
    <col min="12" max="12" width="5" style="40" bestFit="1" customWidth="1"/>
    <col min="13" max="13" width="11.42578125" style="40"/>
    <col min="14" max="14" width="3.28515625" style="40" bestFit="1" customWidth="1"/>
    <col min="15" max="15" width="18.85546875" style="40" bestFit="1" customWidth="1"/>
    <col min="16" max="16" width="10.140625" style="40" bestFit="1" customWidth="1"/>
    <col min="17" max="17" width="6.140625" style="42" bestFit="1" customWidth="1"/>
    <col min="18" max="18" width="11.42578125" style="40"/>
    <col min="19" max="19" width="3.28515625" style="40" bestFit="1" customWidth="1"/>
    <col min="20" max="20" width="18.85546875" style="40" bestFit="1" customWidth="1"/>
    <col min="21" max="21" width="8.7109375" style="40" bestFit="1" customWidth="1"/>
    <col min="22" max="22" width="6.140625" style="42" bestFit="1" customWidth="1"/>
    <col min="23" max="16384" width="11.42578125" style="40"/>
  </cols>
  <sheetData>
    <row r="1" spans="1:22" ht="35.25" customHeight="1" x14ac:dyDescent="0.25">
      <c r="A1" s="47" t="s">
        <v>67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</row>
    <row r="3" spans="1:22" x14ac:dyDescent="0.25">
      <c r="A3" s="46" t="s">
        <v>266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</row>
    <row r="4" spans="1:22" x14ac:dyDescent="0.25">
      <c r="A4" s="42"/>
      <c r="B4" s="42"/>
      <c r="C4" s="42"/>
      <c r="H4" s="42"/>
      <c r="I4" s="42"/>
      <c r="J4" s="42"/>
      <c r="K4" s="42"/>
      <c r="L4" s="42"/>
      <c r="M4" s="42"/>
      <c r="N4" s="42"/>
      <c r="O4" s="42"/>
      <c r="P4" s="42"/>
      <c r="R4" s="42"/>
      <c r="S4" s="42"/>
      <c r="T4" s="42"/>
      <c r="U4" s="42"/>
    </row>
    <row r="5" spans="1:22" x14ac:dyDescent="0.25">
      <c r="A5" s="46" t="s">
        <v>37</v>
      </c>
      <c r="B5" s="46"/>
      <c r="C5" s="46"/>
      <c r="D5" s="46"/>
      <c r="E5" s="46"/>
      <c r="F5" s="46"/>
      <c r="G5" s="46"/>
      <c r="I5" s="46" t="s">
        <v>102</v>
      </c>
      <c r="J5" s="46"/>
      <c r="K5" s="46"/>
      <c r="L5" s="46"/>
      <c r="N5" s="46" t="s">
        <v>102</v>
      </c>
      <c r="O5" s="46"/>
      <c r="P5" s="46"/>
      <c r="Q5" s="46"/>
      <c r="S5" s="46" t="s">
        <v>102</v>
      </c>
      <c r="T5" s="46"/>
      <c r="U5" s="46"/>
      <c r="V5" s="46"/>
    </row>
    <row r="6" spans="1:22" x14ac:dyDescent="0.25">
      <c r="D6" s="41" t="s">
        <v>59</v>
      </c>
      <c r="E6" s="41" t="s">
        <v>60</v>
      </c>
      <c r="F6" s="41" t="s">
        <v>61</v>
      </c>
      <c r="G6" s="41" t="s">
        <v>66</v>
      </c>
      <c r="I6" s="46" t="s">
        <v>59</v>
      </c>
      <c r="J6" s="46"/>
      <c r="K6" s="46"/>
      <c r="L6" s="46"/>
      <c r="N6" s="46" t="s">
        <v>60</v>
      </c>
      <c r="O6" s="46"/>
      <c r="P6" s="46"/>
      <c r="Q6" s="46"/>
      <c r="S6" s="46" t="s">
        <v>61</v>
      </c>
      <c r="T6" s="46"/>
      <c r="U6" s="46"/>
      <c r="V6" s="46"/>
    </row>
    <row r="7" spans="1:22" x14ac:dyDescent="0.25">
      <c r="A7" s="43">
        <v>1</v>
      </c>
      <c r="B7" s="40" t="s">
        <v>95</v>
      </c>
      <c r="C7" s="40" t="s">
        <v>58</v>
      </c>
      <c r="F7" s="44">
        <f>'U14 C'!AY15</f>
        <v>9.8375000000000004</v>
      </c>
      <c r="G7" s="45">
        <f>SUM(D7:F7)</f>
        <v>9.8375000000000004</v>
      </c>
      <c r="I7" s="43">
        <v>1</v>
      </c>
      <c r="J7" s="40" t="s">
        <v>87</v>
      </c>
      <c r="K7" s="40" t="s">
        <v>16</v>
      </c>
      <c r="L7" s="45">
        <f>'U18 DivAfd 2'!AQ13</f>
        <v>9.757142857142858</v>
      </c>
      <c r="N7" s="43">
        <v>1</v>
      </c>
      <c r="O7" s="40" t="s">
        <v>97</v>
      </c>
      <c r="P7" s="40" t="s">
        <v>21</v>
      </c>
      <c r="Q7" s="45">
        <f>'U16 DivAfd 2B'!AP11</f>
        <v>9.74</v>
      </c>
      <c r="S7" s="43">
        <v>1</v>
      </c>
      <c r="T7" s="40" t="s">
        <v>94</v>
      </c>
      <c r="U7" s="40" t="s">
        <v>53</v>
      </c>
      <c r="V7" s="45">
        <f>'U14 A'!AY14</f>
        <v>9.9124999999999996</v>
      </c>
    </row>
    <row r="8" spans="1:22" x14ac:dyDescent="0.25">
      <c r="A8" s="43">
        <v>2</v>
      </c>
      <c r="B8" s="40" t="s">
        <v>97</v>
      </c>
      <c r="C8" s="40" t="s">
        <v>21</v>
      </c>
      <c r="D8" s="44">
        <f>'U18 DivAfd 2'!AQ15</f>
        <v>9.6571428571428566</v>
      </c>
      <c r="E8" s="44">
        <f>'U16 DivAfd 2B'!AP11</f>
        <v>9.74</v>
      </c>
      <c r="F8" s="44">
        <f>('U14 B'!AY14+'U14 B'!AY15)/2</f>
        <v>9.84375</v>
      </c>
      <c r="G8" s="45">
        <f>SUM(D8:F8)/3</f>
        <v>9.7469642857142862</v>
      </c>
      <c r="I8" s="43">
        <v>2</v>
      </c>
      <c r="J8" s="40" t="s">
        <v>98</v>
      </c>
      <c r="K8" s="40" t="s">
        <v>6</v>
      </c>
      <c r="L8" s="45">
        <f>'U18 DivAfd 1'!AP15</f>
        <v>9.661538461538461</v>
      </c>
      <c r="N8" s="43">
        <v>2</v>
      </c>
      <c r="O8" s="40" t="s">
        <v>80</v>
      </c>
      <c r="P8" s="40" t="s">
        <v>49</v>
      </c>
      <c r="Q8" s="45">
        <f>'U16 DivAfd 2 C'!AP7</f>
        <v>9.6666666666666661</v>
      </c>
      <c r="S8" s="43">
        <v>2</v>
      </c>
      <c r="T8" s="40" t="s">
        <v>92</v>
      </c>
      <c r="U8" s="40" t="s">
        <v>43</v>
      </c>
      <c r="V8" s="45">
        <f>'U14 B'!AY11</f>
        <v>9.9</v>
      </c>
    </row>
    <row r="9" spans="1:22" x14ac:dyDescent="0.25">
      <c r="A9" s="43">
        <v>3</v>
      </c>
      <c r="B9" s="40" t="s">
        <v>92</v>
      </c>
      <c r="C9" s="40" t="s">
        <v>43</v>
      </c>
      <c r="E9" s="44">
        <f>'U16 DivAfd 1'!AP14</f>
        <v>9.4857142857142858</v>
      </c>
      <c r="F9" s="44">
        <f>'U14 B'!AY11</f>
        <v>9.9</v>
      </c>
      <c r="G9" s="45">
        <f>SUM(D9:F9)/2</f>
        <v>9.6928571428571431</v>
      </c>
      <c r="I9" s="43">
        <v>3</v>
      </c>
      <c r="J9" s="40" t="s">
        <v>97</v>
      </c>
      <c r="K9" s="40" t="s">
        <v>21</v>
      </c>
      <c r="L9" s="45">
        <f>'U18 DivAfd 2'!AQ15</f>
        <v>9.6571428571428566</v>
      </c>
      <c r="N9" s="43">
        <v>3</v>
      </c>
      <c r="O9" s="40" t="s">
        <v>62</v>
      </c>
      <c r="P9" s="40" t="s">
        <v>13</v>
      </c>
      <c r="Q9" s="45">
        <f>'U16 DivAfd 2 C'!AP10</f>
        <v>9.6666666666666661</v>
      </c>
      <c r="S9" s="43">
        <v>3</v>
      </c>
      <c r="T9" s="40" t="s">
        <v>81</v>
      </c>
      <c r="U9" s="40" t="s">
        <v>50</v>
      </c>
      <c r="V9" s="45">
        <f>'U14 C'!AY8</f>
        <v>9.8874999999999993</v>
      </c>
    </row>
    <row r="10" spans="1:22" x14ac:dyDescent="0.25">
      <c r="A10" s="43">
        <v>4</v>
      </c>
      <c r="B10" s="40" t="s">
        <v>87</v>
      </c>
      <c r="C10" s="40" t="s">
        <v>16</v>
      </c>
      <c r="D10" s="44">
        <f>'U18 DivAfd 2'!AQ13</f>
        <v>9.757142857142858</v>
      </c>
      <c r="E10" s="44">
        <f>'U16 DivAfd 2B'!AP8</f>
        <v>9.56</v>
      </c>
      <c r="F10" s="44">
        <f>'U14 A'!AY12</f>
        <v>9.7125000000000004</v>
      </c>
      <c r="G10" s="45">
        <f>SUM(D10:F10)/3</f>
        <v>9.6765476190476196</v>
      </c>
      <c r="I10" s="43">
        <v>4</v>
      </c>
      <c r="J10" s="40" t="s">
        <v>85</v>
      </c>
      <c r="K10" s="40" t="s">
        <v>18</v>
      </c>
      <c r="L10" s="45">
        <f>'U18 DivAfd 2'!AQ10</f>
        <v>9.6428571428571423</v>
      </c>
      <c r="N10" s="43">
        <v>4</v>
      </c>
      <c r="O10" s="40" t="s">
        <v>94</v>
      </c>
      <c r="P10" s="40" t="s">
        <v>53</v>
      </c>
      <c r="Q10" s="45">
        <f>'U16 DivAfd 2 C'!AP13</f>
        <v>9.65</v>
      </c>
      <c r="S10" s="43">
        <v>4</v>
      </c>
      <c r="T10" s="40" t="s">
        <v>80</v>
      </c>
      <c r="U10" s="40" t="s">
        <v>49</v>
      </c>
      <c r="V10" s="45">
        <f>'U14 A'!AY8</f>
        <v>9.875</v>
      </c>
    </row>
    <row r="11" spans="1:22" x14ac:dyDescent="0.25">
      <c r="A11" s="43">
        <v>5</v>
      </c>
      <c r="B11" s="40" t="s">
        <v>90</v>
      </c>
      <c r="C11" s="40" t="s">
        <v>11</v>
      </c>
      <c r="D11" s="44">
        <f>'U18 DivAfd 1'!AP12</f>
        <v>9.6142857142857139</v>
      </c>
      <c r="E11" s="44">
        <f>'U16 DivAfd 1'!AP12</f>
        <v>9.6285714285714281</v>
      </c>
      <c r="F11" s="44">
        <f>'U14 B'!AY10</f>
        <v>9.7624999999999993</v>
      </c>
      <c r="G11" s="45">
        <f>SUM(D11:F11)/3</f>
        <v>9.6684523809523792</v>
      </c>
      <c r="I11" s="43">
        <v>5</v>
      </c>
      <c r="J11" s="40" t="s">
        <v>78</v>
      </c>
      <c r="K11" s="40" t="s">
        <v>100</v>
      </c>
      <c r="L11" s="45">
        <f>'U18 DivAfd 2'!AQ12</f>
        <v>9.6285714285714281</v>
      </c>
      <c r="N11" s="43">
        <v>5</v>
      </c>
      <c r="O11" s="40" t="s">
        <v>81</v>
      </c>
      <c r="P11" s="40" t="s">
        <v>50</v>
      </c>
      <c r="Q11" s="45">
        <f>'U16 DivAfd 2 C'!AP8</f>
        <v>9.6333333333333329</v>
      </c>
      <c r="S11" s="43">
        <v>5</v>
      </c>
      <c r="T11" s="40" t="s">
        <v>88</v>
      </c>
      <c r="U11" s="40" t="s">
        <v>20</v>
      </c>
      <c r="V11" s="45">
        <f>'U14 C'!AY12</f>
        <v>9.8625000000000007</v>
      </c>
    </row>
    <row r="12" spans="1:22" x14ac:dyDescent="0.25">
      <c r="A12" s="43">
        <v>6</v>
      </c>
      <c r="B12" s="40" t="s">
        <v>98</v>
      </c>
      <c r="C12" s="40" t="s">
        <v>6</v>
      </c>
      <c r="D12" s="44">
        <f>'U18 DivAfd 1'!AP15</f>
        <v>9.661538461538461</v>
      </c>
      <c r="E12" s="44">
        <f>'U16 DivAfd 2B'!AP12</f>
        <v>9.58</v>
      </c>
      <c r="F12" s="44">
        <f>'U14 A'!AY15</f>
        <v>9.7624999999999993</v>
      </c>
      <c r="G12" s="45">
        <f>SUM(D12:F12)/3</f>
        <v>9.6680128205128195</v>
      </c>
      <c r="I12" s="43">
        <v>6</v>
      </c>
      <c r="J12" s="40" t="s">
        <v>90</v>
      </c>
      <c r="K12" s="40" t="s">
        <v>11</v>
      </c>
      <c r="L12" s="45">
        <f>'U18 DivAfd 1'!AP12</f>
        <v>9.6142857142857139</v>
      </c>
      <c r="N12" s="43">
        <v>6</v>
      </c>
      <c r="O12" s="40" t="s">
        <v>90</v>
      </c>
      <c r="P12" s="40" t="s">
        <v>11</v>
      </c>
      <c r="Q12" s="45">
        <f>'U16 DivAfd 1'!AP12</f>
        <v>9.6285714285714281</v>
      </c>
      <c r="S12" s="43">
        <v>6</v>
      </c>
      <c r="T12" s="40" t="s">
        <v>97</v>
      </c>
      <c r="U12" s="40" t="s">
        <v>56</v>
      </c>
      <c r="V12" s="45">
        <f>'U14 B'!AY14</f>
        <v>9.8625000000000007</v>
      </c>
    </row>
    <row r="13" spans="1:22" x14ac:dyDescent="0.25">
      <c r="A13" s="43">
        <v>7</v>
      </c>
      <c r="B13" s="40" t="s">
        <v>94</v>
      </c>
      <c r="C13" s="40" t="s">
        <v>12</v>
      </c>
      <c r="D13" s="44">
        <f>'U18 DivAfd 1'!AP14</f>
        <v>9.5285714285714285</v>
      </c>
      <c r="E13" s="44">
        <f>('U16 DivAfd 1'!AP15+'U16 DivAfd 2 C'!AP13)/2</f>
        <v>9.6035714285714278</v>
      </c>
      <c r="F13" s="44">
        <f>('U14 A'!AY13+'U14 A'!AY14)/2</f>
        <v>9.85</v>
      </c>
      <c r="G13" s="45">
        <f>SUM(D13:F13)/3</f>
        <v>9.6607142857142847</v>
      </c>
      <c r="I13" s="43">
        <v>7</v>
      </c>
      <c r="J13" s="40" t="s">
        <v>62</v>
      </c>
      <c r="K13" s="40" t="s">
        <v>13</v>
      </c>
      <c r="L13" s="45">
        <f>'U18 DivAfd 1'!AP10</f>
        <v>9.6</v>
      </c>
      <c r="N13" s="43">
        <v>7</v>
      </c>
      <c r="O13" s="40" t="s">
        <v>65</v>
      </c>
      <c r="P13" s="40" t="s">
        <v>52</v>
      </c>
      <c r="Q13" s="45">
        <f>'U16 DivAfd 2 C'!AP12</f>
        <v>9.5833333333333339</v>
      </c>
      <c r="S13" s="43">
        <v>7</v>
      </c>
      <c r="T13" s="40" t="s">
        <v>81</v>
      </c>
      <c r="U13" s="40" t="s">
        <v>40</v>
      </c>
      <c r="V13" s="45">
        <f>'U14 C'!AY7</f>
        <v>9.85</v>
      </c>
    </row>
    <row r="14" spans="1:22" x14ac:dyDescent="0.25">
      <c r="A14" s="43">
        <v>8</v>
      </c>
      <c r="B14" s="40" t="s">
        <v>62</v>
      </c>
      <c r="C14" s="40" t="s">
        <v>13</v>
      </c>
      <c r="D14" s="44">
        <f>'U18 DivAfd 1'!AP10</f>
        <v>9.6</v>
      </c>
      <c r="E14" s="44">
        <f>'U16 DivAfd 2 C'!AP12</f>
        <v>9.5833333333333339</v>
      </c>
      <c r="F14" s="44">
        <f>'U14 A'!AY11</f>
        <v>9.7874999999999996</v>
      </c>
      <c r="G14" s="45">
        <f>SUM(D14:F14)/3</f>
        <v>9.6569444444444432</v>
      </c>
      <c r="I14" s="43">
        <v>8</v>
      </c>
      <c r="J14" s="40" t="s">
        <v>94</v>
      </c>
      <c r="K14" s="40" t="s">
        <v>12</v>
      </c>
      <c r="L14" s="45">
        <f>'U18 DivAfd 1'!AP14</f>
        <v>9.5285714285714285</v>
      </c>
      <c r="N14" s="43">
        <v>8</v>
      </c>
      <c r="O14" s="40" t="s">
        <v>82</v>
      </c>
      <c r="P14" s="40" t="s">
        <v>17</v>
      </c>
      <c r="Q14" s="45">
        <f>'U16 DivAfd 2A'!AP8</f>
        <v>9.58</v>
      </c>
      <c r="S14" s="43">
        <v>8</v>
      </c>
      <c r="T14" s="40" t="s">
        <v>95</v>
      </c>
      <c r="U14" s="40" t="s">
        <v>58</v>
      </c>
      <c r="V14" s="45">
        <f>'U14 C'!AY15</f>
        <v>9.8375000000000004</v>
      </c>
    </row>
    <row r="15" spans="1:22" x14ac:dyDescent="0.25">
      <c r="A15" s="43">
        <v>9</v>
      </c>
      <c r="B15" s="40" t="s">
        <v>63</v>
      </c>
      <c r="C15" s="40" t="s">
        <v>41</v>
      </c>
      <c r="D15" s="44"/>
      <c r="E15" s="44">
        <f>'U16 DivAfd 1'!AM10</f>
        <v>9.5</v>
      </c>
      <c r="F15" s="44">
        <f>'U14 A'!AY9</f>
        <v>9.75</v>
      </c>
      <c r="G15" s="45">
        <f>SUM(D15:F15)/2</f>
        <v>9.625</v>
      </c>
      <c r="I15" s="43">
        <v>9</v>
      </c>
      <c r="J15" s="40" t="s">
        <v>82</v>
      </c>
      <c r="K15" s="40" t="s">
        <v>17</v>
      </c>
      <c r="L15" s="45">
        <f>'U18 DivAfd 2'!AQ8</f>
        <v>9.5142857142857142</v>
      </c>
      <c r="N15" s="43">
        <v>9</v>
      </c>
      <c r="O15" s="40" t="s">
        <v>98</v>
      </c>
      <c r="P15" s="40" t="s">
        <v>6</v>
      </c>
      <c r="Q15" s="45">
        <f>'U16 DivAfd 2B'!AP12</f>
        <v>9.58</v>
      </c>
      <c r="S15" s="43">
        <v>9</v>
      </c>
      <c r="T15" s="40" t="s">
        <v>78</v>
      </c>
      <c r="U15" s="40" t="s">
        <v>100</v>
      </c>
      <c r="V15" s="45">
        <f>'U14 B'!AY7</f>
        <v>9.8249999999999993</v>
      </c>
    </row>
    <row r="16" spans="1:22" x14ac:dyDescent="0.25">
      <c r="A16" s="43">
        <v>10</v>
      </c>
      <c r="B16" s="40" t="s">
        <v>85</v>
      </c>
      <c r="C16" s="40" t="s">
        <v>18</v>
      </c>
      <c r="D16" s="44">
        <f>'U18 DivAfd 2'!AQ10</f>
        <v>9.6428571428571423</v>
      </c>
      <c r="E16" s="44">
        <f>'U16 DivAfd 2 C'!AP9</f>
        <v>9.4</v>
      </c>
      <c r="F16" s="44">
        <f>'U14 A'!AY10</f>
        <v>9.8000000000000007</v>
      </c>
      <c r="G16" s="45">
        <f>SUM(D16:F16)/3</f>
        <v>9.6142857142857157</v>
      </c>
      <c r="I16" s="43">
        <v>10</v>
      </c>
      <c r="J16" s="40" t="s">
        <v>80</v>
      </c>
      <c r="K16" s="40" t="s">
        <v>8</v>
      </c>
      <c r="L16" s="45">
        <f>'U18 DivAfd 1'!AP8</f>
        <v>9.5142857142857142</v>
      </c>
      <c r="N16" s="43">
        <v>10</v>
      </c>
      <c r="O16" s="40" t="s">
        <v>83</v>
      </c>
      <c r="P16" s="40" t="s">
        <v>15</v>
      </c>
      <c r="Q16" s="45">
        <f>'U16 DivAfd 2A'!AP9</f>
        <v>9.58</v>
      </c>
      <c r="S16" s="43">
        <v>10</v>
      </c>
      <c r="T16" s="40" t="s">
        <v>97</v>
      </c>
      <c r="U16" s="40" t="s">
        <v>57</v>
      </c>
      <c r="V16" s="45">
        <f>'U14 B'!AY15</f>
        <v>9.8249999999999993</v>
      </c>
    </row>
    <row r="17" spans="1:22" x14ac:dyDescent="0.25">
      <c r="A17" s="43">
        <v>11</v>
      </c>
      <c r="B17" s="40" t="s">
        <v>80</v>
      </c>
      <c r="C17" s="40" t="s">
        <v>8</v>
      </c>
      <c r="D17" s="44">
        <f>'U18 DivAfd 1'!AP8</f>
        <v>9.5142857142857142</v>
      </c>
      <c r="E17" s="44">
        <f>('U16 DivAfd 1'!AP8+'U16 DivAfd 2 C'!AP7)/2</f>
        <v>9.5333333333333332</v>
      </c>
      <c r="F17" s="44">
        <f>('U14 A'!AY7+'U14 A'!AY8)/2</f>
        <v>9.7937499999999993</v>
      </c>
      <c r="G17" s="45">
        <f>SUM(D17:F17)/3</f>
        <v>9.6137896825396822</v>
      </c>
      <c r="I17" s="43">
        <v>11</v>
      </c>
      <c r="J17" s="40" t="s">
        <v>83</v>
      </c>
      <c r="K17" s="40" t="s">
        <v>15</v>
      </c>
      <c r="L17" s="45">
        <f>'U18 DivAfd 2'!AQ9</f>
        <v>9.5</v>
      </c>
      <c r="N17" s="43">
        <v>11</v>
      </c>
      <c r="O17" s="40" t="s">
        <v>86</v>
      </c>
      <c r="P17" s="40" t="s">
        <v>47</v>
      </c>
      <c r="Q17" s="45">
        <f>'U16 DivAfd 2A'!AP11</f>
        <v>9.56</v>
      </c>
      <c r="S17" s="43">
        <v>11</v>
      </c>
      <c r="T17" s="40" t="s">
        <v>93</v>
      </c>
      <c r="U17" s="40" t="s">
        <v>7</v>
      </c>
      <c r="V17" s="45">
        <f>'U14 B'!AY12</f>
        <v>9.8000000000000007</v>
      </c>
    </row>
    <row r="18" spans="1:22" x14ac:dyDescent="0.25">
      <c r="A18" s="43">
        <v>12</v>
      </c>
      <c r="B18" s="40" t="s">
        <v>78</v>
      </c>
      <c r="C18" s="40" t="s">
        <v>100</v>
      </c>
      <c r="D18" s="44">
        <f>'U18 DivAfd 2'!AQ12</f>
        <v>9.6285714285714281</v>
      </c>
      <c r="E18" s="44">
        <f>'U16 DivAfd 2B'!AP7</f>
        <v>9.3800000000000008</v>
      </c>
      <c r="F18" s="44">
        <f>'U14 B'!AY7</f>
        <v>9.8249999999999993</v>
      </c>
      <c r="G18" s="45">
        <f>SUM(D18:F18)/3</f>
        <v>9.6111904761904761</v>
      </c>
      <c r="I18" s="43">
        <v>12</v>
      </c>
      <c r="J18" s="40" t="s">
        <v>88</v>
      </c>
      <c r="K18" s="40" t="s">
        <v>20</v>
      </c>
      <c r="L18" s="45">
        <f>'U18 DivAfd 2'!AQ14</f>
        <v>9.4571428571428573</v>
      </c>
      <c r="N18" s="43">
        <v>12</v>
      </c>
      <c r="O18" s="40" t="s">
        <v>87</v>
      </c>
      <c r="P18" s="40" t="s">
        <v>16</v>
      </c>
      <c r="Q18" s="45">
        <f>'U16 DivAfd 2B'!AP8</f>
        <v>9.56</v>
      </c>
      <c r="S18" s="43">
        <v>12</v>
      </c>
      <c r="T18" s="40" t="s">
        <v>85</v>
      </c>
      <c r="U18" s="40" t="s">
        <v>18</v>
      </c>
      <c r="V18" s="45">
        <f>'U14 A'!AY10</f>
        <v>9.8000000000000007</v>
      </c>
    </row>
    <row r="19" spans="1:22" x14ac:dyDescent="0.25">
      <c r="A19" s="43">
        <v>13</v>
      </c>
      <c r="B19" s="40" t="s">
        <v>64</v>
      </c>
      <c r="C19" s="40" t="s">
        <v>42</v>
      </c>
      <c r="D19" s="44"/>
      <c r="E19" s="44">
        <f>'U16 DivAfd 1'!AP13</f>
        <v>9.4714285714285715</v>
      </c>
      <c r="F19" s="44">
        <f>'U14 C'!AY13</f>
        <v>9.75</v>
      </c>
      <c r="G19" s="45">
        <f>SUM(D19:F19)/2</f>
        <v>9.6107142857142858</v>
      </c>
      <c r="I19" s="43">
        <v>13</v>
      </c>
      <c r="J19" s="40" t="s">
        <v>93</v>
      </c>
      <c r="K19" s="40" t="s">
        <v>7</v>
      </c>
      <c r="L19" s="45">
        <f>'U18 DivAfd 1'!AP13</f>
        <v>9.4428571428571431</v>
      </c>
      <c r="N19" s="43">
        <v>13</v>
      </c>
      <c r="O19" s="40" t="s">
        <v>79</v>
      </c>
      <c r="P19" s="40" t="s">
        <v>45</v>
      </c>
      <c r="Q19" s="45">
        <f>'U16 DivAfd 2A'!AP7</f>
        <v>9.56</v>
      </c>
      <c r="S19" s="43">
        <v>13</v>
      </c>
      <c r="T19" s="40" t="s">
        <v>80</v>
      </c>
      <c r="U19" s="40" t="s">
        <v>39</v>
      </c>
      <c r="V19" s="45">
        <f>('U14 A'!AY7+'U14 A'!AY8)/2</f>
        <v>9.7937499999999993</v>
      </c>
    </row>
    <row r="20" spans="1:22" x14ac:dyDescent="0.25">
      <c r="A20" s="43">
        <v>14</v>
      </c>
      <c r="B20" s="40" t="s">
        <v>81</v>
      </c>
      <c r="C20" s="40" t="s">
        <v>0</v>
      </c>
      <c r="D20" s="44">
        <f>'U18 DivAfd 1'!AP9</f>
        <v>9.4285714285714288</v>
      </c>
      <c r="E20" s="44">
        <f>('U16 DivAfd 1'!AP9+'U16 DivAfd 2 C'!AP8)/2</f>
        <v>9.4666666666666668</v>
      </c>
      <c r="F20" s="44">
        <f>('U14 C'!AY7+'U14 C'!AY8)/2</f>
        <v>9.8687499999999986</v>
      </c>
      <c r="G20" s="45">
        <f>SUM(D20:F20)/3</f>
        <v>9.587996031746032</v>
      </c>
      <c r="I20" s="43">
        <v>14</v>
      </c>
      <c r="J20" s="40" t="s">
        <v>81</v>
      </c>
      <c r="K20" s="40" t="s">
        <v>0</v>
      </c>
      <c r="L20" s="45">
        <f>'U18 DivAfd 1'!AP9</f>
        <v>9.4285714285714288</v>
      </c>
      <c r="N20" s="43">
        <v>14</v>
      </c>
      <c r="O20" s="40" t="s">
        <v>94</v>
      </c>
      <c r="P20" s="40" t="s">
        <v>44</v>
      </c>
      <c r="Q20" s="45">
        <f>'U16 DivAfd 1'!AP15</f>
        <v>9.5571428571428569</v>
      </c>
      <c r="S20" s="43">
        <v>14</v>
      </c>
      <c r="T20" s="40" t="s">
        <v>62</v>
      </c>
      <c r="U20" s="40" t="s">
        <v>13</v>
      </c>
      <c r="V20" s="45">
        <f>'U14 A'!AY11</f>
        <v>9.7874999999999996</v>
      </c>
    </row>
    <row r="21" spans="1:22" x14ac:dyDescent="0.25">
      <c r="A21" s="43">
        <v>15</v>
      </c>
      <c r="B21" s="40" t="s">
        <v>65</v>
      </c>
      <c r="C21" s="40" t="s">
        <v>52</v>
      </c>
      <c r="E21" s="44">
        <f>'U16 DivAfd 2 C'!AP12</f>
        <v>9.5833333333333339</v>
      </c>
      <c r="F21" s="44"/>
      <c r="G21" s="45">
        <f>SUM(D21:F21)</f>
        <v>9.5833333333333339</v>
      </c>
      <c r="I21" s="43">
        <v>15</v>
      </c>
      <c r="J21" s="40" t="s">
        <v>77</v>
      </c>
      <c r="K21" s="40" t="s">
        <v>99</v>
      </c>
      <c r="L21" s="45">
        <f>'U18 DivAfd 2'!AQ11</f>
        <v>9.3142857142857149</v>
      </c>
      <c r="N21" s="43">
        <v>15</v>
      </c>
      <c r="O21" s="40" t="s">
        <v>91</v>
      </c>
      <c r="P21" s="40" t="s">
        <v>51</v>
      </c>
      <c r="Q21" s="45">
        <f>'U16 DivAfd 2 C'!AP11</f>
        <v>9.5166666666666675</v>
      </c>
      <c r="S21" s="43">
        <v>15</v>
      </c>
      <c r="T21" s="40" t="s">
        <v>94</v>
      </c>
      <c r="U21" s="40" t="s">
        <v>44</v>
      </c>
      <c r="V21" s="45">
        <f>'U14 A'!AY13</f>
        <v>9.7874999999999996</v>
      </c>
    </row>
    <row r="22" spans="1:22" x14ac:dyDescent="0.25">
      <c r="A22" s="43">
        <v>16</v>
      </c>
      <c r="B22" s="40" t="s">
        <v>91</v>
      </c>
      <c r="C22" s="40" t="s">
        <v>51</v>
      </c>
      <c r="D22" s="44"/>
      <c r="E22" s="44">
        <f>'U16 DivAfd 2 C'!AP11</f>
        <v>9.5166666666666675</v>
      </c>
      <c r="F22" s="44">
        <f>'U14 C'!AY14</f>
        <v>9.625</v>
      </c>
      <c r="G22" s="45">
        <f>SUM(D22:F22)/2</f>
        <v>9.5708333333333329</v>
      </c>
      <c r="I22" s="43">
        <v>16</v>
      </c>
      <c r="J22" s="40" t="s">
        <v>89</v>
      </c>
      <c r="K22" s="40" t="s">
        <v>14</v>
      </c>
      <c r="L22" s="45">
        <f>'U18 DivAfd 1'!AP11</f>
        <v>9.1142857142857139</v>
      </c>
      <c r="N22" s="43">
        <v>16</v>
      </c>
      <c r="O22" s="40" t="s">
        <v>89</v>
      </c>
      <c r="P22" s="40" t="s">
        <v>14</v>
      </c>
      <c r="Q22" s="45">
        <f>'U16 DivAfd 1'!AP11</f>
        <v>9.5</v>
      </c>
      <c r="S22" s="43">
        <v>16</v>
      </c>
      <c r="T22" s="40" t="s">
        <v>90</v>
      </c>
      <c r="U22" s="40" t="s">
        <v>11</v>
      </c>
      <c r="V22" s="45">
        <f>'U14 B'!AY10</f>
        <v>9.7624999999999993</v>
      </c>
    </row>
    <row r="23" spans="1:22" x14ac:dyDescent="0.25">
      <c r="A23" s="43">
        <v>17</v>
      </c>
      <c r="B23" s="40" t="s">
        <v>86</v>
      </c>
      <c r="C23" s="40" t="s">
        <v>47</v>
      </c>
      <c r="E23" s="44">
        <f>'U16 DivAfd 2A'!AP11</f>
        <v>9.56</v>
      </c>
      <c r="F23" s="44"/>
      <c r="G23" s="45">
        <f>SUM(D23:F23)</f>
        <v>9.56</v>
      </c>
      <c r="I23" s="43"/>
      <c r="L23" s="44"/>
      <c r="N23" s="43">
        <v>17</v>
      </c>
      <c r="O23" s="40" t="s">
        <v>92</v>
      </c>
      <c r="P23" s="40" t="s">
        <v>43</v>
      </c>
      <c r="Q23" s="45">
        <f>'U16 DivAfd 1'!AP14</f>
        <v>9.4857142857142858</v>
      </c>
      <c r="S23" s="43">
        <v>17</v>
      </c>
      <c r="T23" s="40" t="s">
        <v>98</v>
      </c>
      <c r="U23" s="40" t="s">
        <v>6</v>
      </c>
      <c r="V23" s="45">
        <f>'U14 A'!AY15</f>
        <v>9.7624999999999993</v>
      </c>
    </row>
    <row r="24" spans="1:22" x14ac:dyDescent="0.25">
      <c r="A24" s="43">
        <v>18</v>
      </c>
      <c r="B24" s="40" t="s">
        <v>79</v>
      </c>
      <c r="C24" s="40" t="s">
        <v>45</v>
      </c>
      <c r="E24" s="44">
        <f>'U16 DivAfd 2A'!AP7</f>
        <v>9.56</v>
      </c>
      <c r="F24" s="44"/>
      <c r="G24" s="45">
        <f>SUM(D24:F24)</f>
        <v>9.56</v>
      </c>
      <c r="I24" s="43"/>
      <c r="L24" s="44"/>
      <c r="N24" s="43">
        <v>18</v>
      </c>
      <c r="O24" s="40" t="s">
        <v>64</v>
      </c>
      <c r="P24" s="40" t="s">
        <v>42</v>
      </c>
      <c r="Q24" s="45">
        <f>'U16 DivAfd 1'!AP13</f>
        <v>9.4714285714285715</v>
      </c>
      <c r="S24" s="43">
        <v>18</v>
      </c>
      <c r="T24" s="40" t="s">
        <v>63</v>
      </c>
      <c r="U24" s="40" t="s">
        <v>41</v>
      </c>
      <c r="V24" s="45">
        <f>'U14 A'!AY9</f>
        <v>9.75</v>
      </c>
    </row>
    <row r="25" spans="1:22" x14ac:dyDescent="0.25">
      <c r="A25" s="43">
        <v>19</v>
      </c>
      <c r="B25" s="40" t="s">
        <v>83</v>
      </c>
      <c r="C25" s="40" t="s">
        <v>15</v>
      </c>
      <c r="D25" s="44">
        <f>'U18 DivAfd 2'!AQ9</f>
        <v>9.5</v>
      </c>
      <c r="E25" s="44">
        <f>'U16 DivAfd 2A'!AP9</f>
        <v>9.58</v>
      </c>
      <c r="F25" s="44">
        <f>'U14 C'!AY10</f>
        <v>9.6</v>
      </c>
      <c r="G25" s="45">
        <f>SUM(D25:F25)/3</f>
        <v>9.56</v>
      </c>
      <c r="I25" s="43"/>
      <c r="L25" s="42"/>
      <c r="N25" s="43">
        <v>19</v>
      </c>
      <c r="O25" s="40" t="s">
        <v>96</v>
      </c>
      <c r="P25" s="40" t="s">
        <v>48</v>
      </c>
      <c r="Q25" s="45">
        <f>'U16 DivAfd 2B'!AP10</f>
        <v>9.42</v>
      </c>
      <c r="S25" s="43">
        <v>19</v>
      </c>
      <c r="T25" s="40" t="s">
        <v>64</v>
      </c>
      <c r="U25" s="40" t="s">
        <v>42</v>
      </c>
      <c r="V25" s="45">
        <f>'U14 C'!AY13</f>
        <v>9.75</v>
      </c>
    </row>
    <row r="26" spans="1:22" x14ac:dyDescent="0.25">
      <c r="A26" s="43">
        <v>20</v>
      </c>
      <c r="B26" s="40" t="s">
        <v>82</v>
      </c>
      <c r="C26" s="40" t="s">
        <v>17</v>
      </c>
      <c r="D26" s="44">
        <f>'U18 DivAfd 2'!AQ8</f>
        <v>9.5142857142857142</v>
      </c>
      <c r="E26" s="44">
        <f>'U16 DivAfd 2A'!AP8</f>
        <v>9.58</v>
      </c>
      <c r="F26" s="44">
        <f>'U14 C'!AY9</f>
        <v>9.5625</v>
      </c>
      <c r="G26" s="45">
        <f>SUM(D26:F26)/3</f>
        <v>9.5522619047619042</v>
      </c>
      <c r="I26" s="43"/>
      <c r="L26" s="42"/>
      <c r="N26" s="43">
        <v>20</v>
      </c>
      <c r="O26" s="40" t="s">
        <v>85</v>
      </c>
      <c r="P26" s="40" t="s">
        <v>18</v>
      </c>
      <c r="Q26" s="45">
        <f>'U16 DivAfd 2 C'!AP9</f>
        <v>9.4</v>
      </c>
      <c r="S26" s="43">
        <v>20</v>
      </c>
      <c r="T26" s="40" t="s">
        <v>87</v>
      </c>
      <c r="U26" s="40" t="s">
        <v>16</v>
      </c>
      <c r="V26" s="45">
        <f>'U14 A'!AY12</f>
        <v>9.7125000000000004</v>
      </c>
    </row>
    <row r="27" spans="1:22" x14ac:dyDescent="0.25">
      <c r="A27" s="43">
        <v>21</v>
      </c>
      <c r="B27" s="40" t="s">
        <v>96</v>
      </c>
      <c r="C27" s="40" t="s">
        <v>48</v>
      </c>
      <c r="E27" s="44">
        <f>'U16 DivAfd 2B'!AP10</f>
        <v>9.42</v>
      </c>
      <c r="F27" s="44">
        <f>'U14 B'!AY13</f>
        <v>9.6750000000000007</v>
      </c>
      <c r="G27" s="45">
        <f>SUM(D27:F27)/2</f>
        <v>9.5474999999999994</v>
      </c>
      <c r="N27" s="43">
        <v>21</v>
      </c>
      <c r="O27" s="40" t="s">
        <v>80</v>
      </c>
      <c r="P27" s="40" t="s">
        <v>39</v>
      </c>
      <c r="Q27" s="45">
        <f>'U16 DivAfd 1'!AP8</f>
        <v>9.4</v>
      </c>
      <c r="S27" s="43">
        <v>21</v>
      </c>
      <c r="T27" s="40" t="s">
        <v>84</v>
      </c>
      <c r="U27" s="40" t="s">
        <v>46</v>
      </c>
      <c r="V27" s="45">
        <f>'U14 C'!AY11</f>
        <v>9.6999999999999993</v>
      </c>
    </row>
    <row r="28" spans="1:22" x14ac:dyDescent="0.25">
      <c r="A28" s="43">
        <v>22</v>
      </c>
      <c r="B28" s="40" t="s">
        <v>88</v>
      </c>
      <c r="C28" s="40" t="s">
        <v>20</v>
      </c>
      <c r="D28" s="44">
        <f>'U18 DivAfd 2'!AQ14</f>
        <v>9.4571428571428573</v>
      </c>
      <c r="E28" s="44">
        <f>'U16 DivAfd 2A'!AP12</f>
        <v>9.3000000000000007</v>
      </c>
      <c r="F28" s="44">
        <f>'U14 C'!AY12</f>
        <v>9.8625000000000007</v>
      </c>
      <c r="G28" s="45">
        <f>SUM(D28:F28)/3</f>
        <v>9.5398809523809529</v>
      </c>
      <c r="N28" s="43">
        <v>22</v>
      </c>
      <c r="O28" s="40" t="s">
        <v>63</v>
      </c>
      <c r="P28" s="40" t="s">
        <v>41</v>
      </c>
      <c r="Q28" s="45">
        <f>'U16 DivAfd 1'!AP10</f>
        <v>9.3857142857142861</v>
      </c>
      <c r="S28" s="43">
        <v>22</v>
      </c>
      <c r="T28" s="40" t="s">
        <v>96</v>
      </c>
      <c r="U28" s="40" t="s">
        <v>48</v>
      </c>
      <c r="V28" s="45">
        <f>'U14 B'!AY13</f>
        <v>9.6750000000000007</v>
      </c>
    </row>
    <row r="29" spans="1:22" x14ac:dyDescent="0.25">
      <c r="A29" s="43">
        <v>23</v>
      </c>
      <c r="B29" s="40" t="s">
        <v>93</v>
      </c>
      <c r="C29" s="40" t="s">
        <v>7</v>
      </c>
      <c r="D29" s="44">
        <f>'U18 DivAfd 1'!AP13</f>
        <v>9.4428571428571431</v>
      </c>
      <c r="E29" s="44">
        <f>'U16 DivAfd 2B'!AP9</f>
        <v>9.32</v>
      </c>
      <c r="F29" s="44">
        <f>'U14 B'!AY12</f>
        <v>9.8000000000000007</v>
      </c>
      <c r="G29" s="45">
        <f>SUM(D29:F29)/3</f>
        <v>9.5209523809523819</v>
      </c>
      <c r="I29" s="43"/>
      <c r="L29" s="42"/>
      <c r="N29" s="43">
        <v>23</v>
      </c>
      <c r="O29" s="40" t="s">
        <v>78</v>
      </c>
      <c r="P29" s="40" t="s">
        <v>100</v>
      </c>
      <c r="Q29" s="45">
        <f>'U16 DivAfd 2B'!AP7</f>
        <v>9.3800000000000008</v>
      </c>
      <c r="S29" s="43">
        <v>23</v>
      </c>
      <c r="T29" s="40" t="s">
        <v>89</v>
      </c>
      <c r="U29" s="40" t="s">
        <v>55</v>
      </c>
      <c r="V29" s="45">
        <f>'U14 B'!AY9</f>
        <v>9.6374999999999993</v>
      </c>
    </row>
    <row r="30" spans="1:22" x14ac:dyDescent="0.25">
      <c r="A30" s="43">
        <v>24</v>
      </c>
      <c r="B30" s="40" t="s">
        <v>84</v>
      </c>
      <c r="C30" s="40" t="s">
        <v>46</v>
      </c>
      <c r="E30" s="44">
        <f>'U16 DivAfd 2A'!AP10</f>
        <v>9.34</v>
      </c>
      <c r="F30" s="44">
        <f>'U14 C'!AY11</f>
        <v>9.6999999999999993</v>
      </c>
      <c r="G30" s="45">
        <f>SUM(D30:F30)/2</f>
        <v>9.52</v>
      </c>
      <c r="I30" s="43"/>
      <c r="L30" s="42"/>
      <c r="N30" s="43">
        <v>24</v>
      </c>
      <c r="O30" s="40" t="s">
        <v>84</v>
      </c>
      <c r="P30" s="40" t="s">
        <v>46</v>
      </c>
      <c r="Q30" s="45">
        <f>'U16 DivAfd 2A'!AP10</f>
        <v>9.34</v>
      </c>
      <c r="S30" s="43">
        <v>24</v>
      </c>
      <c r="T30" s="40" t="s">
        <v>91</v>
      </c>
      <c r="U30" s="40" t="s">
        <v>51</v>
      </c>
      <c r="V30" s="45">
        <f>'U14 C'!AY14</f>
        <v>9.625</v>
      </c>
    </row>
    <row r="31" spans="1:22" x14ac:dyDescent="0.25">
      <c r="A31" s="43">
        <v>25</v>
      </c>
      <c r="B31" s="40" t="s">
        <v>89</v>
      </c>
      <c r="C31" s="40" t="s">
        <v>14</v>
      </c>
      <c r="D31" s="44">
        <f>'U18 DivAfd 1'!AP11</f>
        <v>9.1142857142857139</v>
      </c>
      <c r="E31" s="44">
        <f>'U16 DivAfd 1'!AP11</f>
        <v>9.5</v>
      </c>
      <c r="F31" s="44">
        <f>('U14 B'!AY8+'U14 B'!AY9)/2</f>
        <v>9.6062499999999993</v>
      </c>
      <c r="G31" s="45">
        <f>SUM(D31:F31)/3</f>
        <v>9.4068452380952383</v>
      </c>
      <c r="N31" s="43">
        <v>25</v>
      </c>
      <c r="O31" s="40" t="s">
        <v>93</v>
      </c>
      <c r="P31" s="40" t="s">
        <v>7</v>
      </c>
      <c r="Q31" s="45">
        <f>'U16 DivAfd 2B'!AP9</f>
        <v>9.32</v>
      </c>
      <c r="S31" s="43">
        <v>25</v>
      </c>
      <c r="T31" s="40" t="s">
        <v>83</v>
      </c>
      <c r="U31" s="40" t="s">
        <v>15</v>
      </c>
      <c r="V31" s="45">
        <f>'U14 C'!AY10</f>
        <v>9.6</v>
      </c>
    </row>
    <row r="32" spans="1:22" x14ac:dyDescent="0.25">
      <c r="A32" s="43">
        <v>26</v>
      </c>
      <c r="B32" s="40" t="s">
        <v>77</v>
      </c>
      <c r="C32" s="40" t="s">
        <v>99</v>
      </c>
      <c r="D32" s="44">
        <f>'U18 DivAfd 2'!AQ11</f>
        <v>9.3142857142857149</v>
      </c>
      <c r="E32" s="44"/>
      <c r="F32" s="44"/>
      <c r="G32" s="45">
        <f>SUM(D32:F32)</f>
        <v>9.3142857142857149</v>
      </c>
      <c r="N32" s="43">
        <v>26</v>
      </c>
      <c r="O32" s="40" t="s">
        <v>81</v>
      </c>
      <c r="P32" s="40" t="s">
        <v>40</v>
      </c>
      <c r="Q32" s="45">
        <f>'U16 DivAfd 1'!AP9</f>
        <v>9.3000000000000007</v>
      </c>
      <c r="S32" s="43">
        <v>26</v>
      </c>
      <c r="T32" s="40" t="s">
        <v>89</v>
      </c>
      <c r="U32" s="40" t="s">
        <v>54</v>
      </c>
      <c r="V32" s="45">
        <f>'U14 B'!AY8</f>
        <v>9.5749999999999993</v>
      </c>
    </row>
    <row r="33" spans="14:22" x14ac:dyDescent="0.25">
      <c r="N33" s="43">
        <v>27</v>
      </c>
      <c r="O33" s="40" t="s">
        <v>88</v>
      </c>
      <c r="P33" s="40" t="s">
        <v>20</v>
      </c>
      <c r="Q33" s="45">
        <f>'U16 DivAfd 2A'!AP12</f>
        <v>9.3000000000000007</v>
      </c>
      <c r="S33" s="43">
        <v>27</v>
      </c>
      <c r="T33" s="40" t="s">
        <v>82</v>
      </c>
      <c r="U33" s="40" t="s">
        <v>17</v>
      </c>
      <c r="V33" s="45">
        <f>'U14 C'!AY9</f>
        <v>9.5625</v>
      </c>
    </row>
  </sheetData>
  <sheetProtection algorithmName="SHA-512" hashValue="ZttffbGe7W3zunqEnh59pHfiYqxIFa6bKMq8q5D8oF1j9ald+EedGfptp+pYISBETc+Zc7OqsiueUZhNpKDNnw==" saltValue="C8+XAEWjPqyfvTauVWH/vA==" spinCount="100000" sheet="1" objects="1" scenarios="1"/>
  <sortState xmlns:xlrd2="http://schemas.microsoft.com/office/spreadsheetml/2017/richdata2" ref="B7:G32">
    <sortCondition descending="1" ref="G7:G32"/>
  </sortState>
  <mergeCells count="9">
    <mergeCell ref="I6:L6"/>
    <mergeCell ref="N6:Q6"/>
    <mergeCell ref="S6:V6"/>
    <mergeCell ref="A1:V1"/>
    <mergeCell ref="A3:V3"/>
    <mergeCell ref="A5:G5"/>
    <mergeCell ref="I5:L5"/>
    <mergeCell ref="N5:Q5"/>
    <mergeCell ref="S5:V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D8324-CB77-4600-A8EB-DB8B24CE277E}">
  <dimension ref="A1:AY63"/>
  <sheetViews>
    <sheetView workbookViewId="0">
      <selection sqref="A1:AV1"/>
    </sheetView>
  </sheetViews>
  <sheetFormatPr baseColWidth="10" defaultRowHeight="15" x14ac:dyDescent="0.25"/>
  <cols>
    <col min="1" max="1" width="4.85546875" bestFit="1" customWidth="1"/>
    <col min="2" max="9" width="4.7109375" customWidth="1"/>
    <col min="10" max="10" width="4.85546875" bestFit="1" customWidth="1"/>
    <col min="11" max="18" width="4.7109375" customWidth="1"/>
    <col min="19" max="19" width="4.85546875" bestFit="1" customWidth="1"/>
    <col min="20" max="27" width="4.7109375" customWidth="1"/>
    <col min="28" max="28" width="4.85546875" bestFit="1" customWidth="1"/>
    <col min="29" max="36" width="4.7109375" customWidth="1"/>
    <col min="37" max="37" width="4.85546875" bestFit="1" customWidth="1"/>
    <col min="38" max="39" width="4.7109375" customWidth="1"/>
    <col min="40" max="40" width="7.5703125" bestFit="1" customWidth="1"/>
    <col min="41" max="41" width="5.5703125" bestFit="1" customWidth="1"/>
    <col min="42" max="46" width="4.7109375" customWidth="1"/>
    <col min="47" max="47" width="7.5703125" bestFit="1" customWidth="1"/>
    <col min="48" max="48" width="5.5703125" bestFit="1" customWidth="1"/>
    <col min="49" max="49" width="4.42578125" customWidth="1"/>
    <col min="50" max="50" width="8.140625" hidden="1" customWidth="1"/>
    <col min="51" max="51" width="4.5703125" hidden="1" customWidth="1"/>
  </cols>
  <sheetData>
    <row r="1" spans="1:51" ht="18.75" x14ac:dyDescent="0.3">
      <c r="A1" s="62" t="s">
        <v>76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</row>
    <row r="2" spans="1:51" x14ac:dyDescent="0.25">
      <c r="A2" s="63" t="s">
        <v>101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</row>
    <row r="3" spans="1:51" ht="15.75" thickBot="1" x14ac:dyDescent="0.3"/>
    <row r="4" spans="1:51" ht="15.75" thickBot="1" x14ac:dyDescent="0.3">
      <c r="A4" s="1"/>
      <c r="B4" s="64" t="s">
        <v>40</v>
      </c>
      <c r="C4" s="65"/>
      <c r="D4" s="65"/>
      <c r="E4" s="65"/>
      <c r="F4" s="65"/>
      <c r="G4" s="65"/>
      <c r="H4" s="66"/>
      <c r="I4" s="5"/>
      <c r="J4" s="1"/>
      <c r="K4" s="48" t="s">
        <v>50</v>
      </c>
      <c r="L4" s="49"/>
      <c r="M4" s="49"/>
      <c r="N4" s="49"/>
      <c r="O4" s="49"/>
      <c r="P4" s="49"/>
      <c r="Q4" s="50"/>
      <c r="R4" s="5"/>
      <c r="S4" s="1"/>
      <c r="T4" s="48" t="s">
        <v>17</v>
      </c>
      <c r="U4" s="49"/>
      <c r="V4" s="49"/>
      <c r="W4" s="49"/>
      <c r="X4" s="49"/>
      <c r="Y4" s="49"/>
      <c r="Z4" s="50"/>
      <c r="AA4" s="5"/>
      <c r="AB4" s="1"/>
      <c r="AC4" s="48" t="s">
        <v>15</v>
      </c>
      <c r="AD4" s="49"/>
      <c r="AE4" s="49"/>
      <c r="AF4" s="49"/>
      <c r="AG4" s="49"/>
      <c r="AH4" s="49"/>
      <c r="AI4" s="50"/>
      <c r="AJ4" s="5"/>
      <c r="AK4" s="1"/>
      <c r="AL4" s="64" t="s">
        <v>46</v>
      </c>
      <c r="AM4" s="65"/>
      <c r="AN4" s="65"/>
      <c r="AO4" s="65"/>
      <c r="AP4" s="65"/>
      <c r="AQ4" s="65"/>
      <c r="AR4" s="66"/>
    </row>
    <row r="5" spans="1:51" x14ac:dyDescent="0.25">
      <c r="A5" s="1"/>
      <c r="B5" s="12" t="s">
        <v>1</v>
      </c>
      <c r="C5" s="67" t="s">
        <v>2</v>
      </c>
      <c r="D5" s="68"/>
      <c r="E5" s="12" t="s">
        <v>3</v>
      </c>
      <c r="F5" s="12" t="s">
        <v>4</v>
      </c>
      <c r="G5" s="67" t="s">
        <v>5</v>
      </c>
      <c r="H5" s="68"/>
      <c r="I5" s="5"/>
      <c r="J5" s="1"/>
      <c r="K5" s="12" t="s">
        <v>1</v>
      </c>
      <c r="L5" s="51" t="s">
        <v>2</v>
      </c>
      <c r="M5" s="52"/>
      <c r="N5" s="12" t="s">
        <v>3</v>
      </c>
      <c r="O5" s="12" t="s">
        <v>4</v>
      </c>
      <c r="P5" s="51" t="s">
        <v>5</v>
      </c>
      <c r="Q5" s="52"/>
      <c r="R5" s="5"/>
      <c r="S5" s="1"/>
      <c r="T5" s="12" t="s">
        <v>1</v>
      </c>
      <c r="U5" s="51" t="s">
        <v>2</v>
      </c>
      <c r="V5" s="52"/>
      <c r="W5" s="12" t="s">
        <v>3</v>
      </c>
      <c r="X5" s="12" t="s">
        <v>4</v>
      </c>
      <c r="Y5" s="51" t="s">
        <v>5</v>
      </c>
      <c r="Z5" s="52"/>
      <c r="AA5" s="5"/>
      <c r="AB5" s="1"/>
      <c r="AC5" s="12" t="s">
        <v>1</v>
      </c>
      <c r="AD5" s="51" t="s">
        <v>2</v>
      </c>
      <c r="AE5" s="52"/>
      <c r="AF5" s="12" t="s">
        <v>3</v>
      </c>
      <c r="AG5" s="12" t="s">
        <v>4</v>
      </c>
      <c r="AH5" s="51" t="s">
        <v>5</v>
      </c>
      <c r="AI5" s="52"/>
      <c r="AJ5" s="5"/>
      <c r="AK5" s="1"/>
      <c r="AL5" s="12" t="s">
        <v>1</v>
      </c>
      <c r="AM5" s="67" t="s">
        <v>2</v>
      </c>
      <c r="AN5" s="68"/>
      <c r="AO5" s="12" t="s">
        <v>3</v>
      </c>
      <c r="AP5" s="12" t="s">
        <v>4</v>
      </c>
      <c r="AQ5" s="67" t="s">
        <v>5</v>
      </c>
      <c r="AR5" s="68"/>
      <c r="AT5" s="69" t="s">
        <v>38</v>
      </c>
      <c r="AU5" s="69"/>
      <c r="AV5" s="69"/>
    </row>
    <row r="6" spans="1:51" ht="15.75" thickBot="1" x14ac:dyDescent="0.3">
      <c r="A6" s="5" t="s">
        <v>10</v>
      </c>
      <c r="B6" s="13"/>
      <c r="C6" s="4">
        <v>1</v>
      </c>
      <c r="D6" s="17">
        <v>2</v>
      </c>
      <c r="E6" s="13">
        <v>3</v>
      </c>
      <c r="F6" s="13"/>
      <c r="G6" s="2">
        <v>1</v>
      </c>
      <c r="H6" s="3">
        <v>2</v>
      </c>
      <c r="I6" s="5"/>
      <c r="J6" s="5" t="s">
        <v>10</v>
      </c>
      <c r="K6" s="13"/>
      <c r="L6" s="2">
        <v>1</v>
      </c>
      <c r="M6" s="3">
        <v>2</v>
      </c>
      <c r="N6" s="13">
        <v>3</v>
      </c>
      <c r="O6" s="13"/>
      <c r="P6" s="2">
        <v>1</v>
      </c>
      <c r="Q6" s="3">
        <v>2</v>
      </c>
      <c r="R6" s="5"/>
      <c r="S6" s="5" t="s">
        <v>10</v>
      </c>
      <c r="T6" s="13"/>
      <c r="U6" s="2">
        <v>1</v>
      </c>
      <c r="V6" s="3">
        <v>2</v>
      </c>
      <c r="W6" s="13">
        <v>3</v>
      </c>
      <c r="X6" s="13"/>
      <c r="Y6" s="2">
        <v>1</v>
      </c>
      <c r="Z6" s="3">
        <v>2</v>
      </c>
      <c r="AA6" s="5"/>
      <c r="AB6" s="5" t="s">
        <v>10</v>
      </c>
      <c r="AC6" s="13"/>
      <c r="AD6" s="2">
        <v>1</v>
      </c>
      <c r="AE6" s="3">
        <v>2</v>
      </c>
      <c r="AF6" s="13">
        <v>3</v>
      </c>
      <c r="AG6" s="13"/>
      <c r="AH6" s="2">
        <v>1</v>
      </c>
      <c r="AI6" s="3">
        <v>2</v>
      </c>
      <c r="AJ6" s="5"/>
      <c r="AK6" s="5" t="s">
        <v>10</v>
      </c>
      <c r="AL6" s="13"/>
      <c r="AM6" s="4">
        <v>1</v>
      </c>
      <c r="AN6" s="17">
        <v>2</v>
      </c>
      <c r="AO6" s="13">
        <v>3</v>
      </c>
      <c r="AP6" s="13"/>
      <c r="AQ6" s="2">
        <v>1</v>
      </c>
      <c r="AR6" s="3">
        <v>2</v>
      </c>
      <c r="AU6" t="s">
        <v>37</v>
      </c>
      <c r="AV6" t="s">
        <v>36</v>
      </c>
      <c r="AX6" t="s">
        <v>37</v>
      </c>
      <c r="AY6" t="s">
        <v>36</v>
      </c>
    </row>
    <row r="7" spans="1:51" x14ac:dyDescent="0.25">
      <c r="A7" s="1" t="s">
        <v>103</v>
      </c>
      <c r="B7" s="15">
        <v>1</v>
      </c>
      <c r="C7" s="8"/>
      <c r="D7" s="9"/>
      <c r="E7" s="15"/>
      <c r="F7" s="15"/>
      <c r="G7" s="8"/>
      <c r="H7" s="9"/>
      <c r="I7" s="1"/>
      <c r="J7" s="1" t="s">
        <v>103</v>
      </c>
      <c r="K7" s="14">
        <v>2</v>
      </c>
      <c r="L7" s="6"/>
      <c r="M7" s="7"/>
      <c r="N7" s="14"/>
      <c r="O7" s="14"/>
      <c r="P7" s="6"/>
      <c r="Q7" s="7"/>
      <c r="R7" s="1"/>
      <c r="S7" s="1" t="s">
        <v>133</v>
      </c>
      <c r="T7" s="14">
        <v>6</v>
      </c>
      <c r="U7" s="6"/>
      <c r="V7" s="7"/>
      <c r="W7" s="14"/>
      <c r="X7" s="14"/>
      <c r="Y7" s="6"/>
      <c r="Z7" s="7"/>
      <c r="AA7" s="1"/>
      <c r="AB7" s="1" t="s">
        <v>145</v>
      </c>
      <c r="AC7" s="14">
        <v>9</v>
      </c>
      <c r="AD7" s="6"/>
      <c r="AE7" s="7"/>
      <c r="AF7" s="14"/>
      <c r="AG7" s="14"/>
      <c r="AH7" s="6"/>
      <c r="AI7" s="7"/>
      <c r="AJ7" s="1"/>
      <c r="AK7" s="1" t="s">
        <v>145</v>
      </c>
      <c r="AL7" s="15">
        <v>8</v>
      </c>
      <c r="AM7" s="8"/>
      <c r="AN7" s="9"/>
      <c r="AO7" s="15"/>
      <c r="AP7" s="15"/>
      <c r="AQ7" s="8"/>
      <c r="AR7" s="9"/>
      <c r="AT7">
        <v>1</v>
      </c>
      <c r="AU7" s="31" t="str">
        <f>$K$4</f>
        <v>KAZSc B</v>
      </c>
      <c r="AV7" s="18">
        <f>$K$27</f>
        <v>9.8874999999999993</v>
      </c>
      <c r="AX7" s="31" t="str">
        <f>$B$4</f>
        <v>KAZSc A</v>
      </c>
      <c r="AY7" s="18">
        <f>$B$27</f>
        <v>9.85</v>
      </c>
    </row>
    <row r="8" spans="1:51" x14ac:dyDescent="0.25">
      <c r="A8" s="1" t="s">
        <v>104</v>
      </c>
      <c r="B8" s="15">
        <v>0</v>
      </c>
      <c r="C8" s="8"/>
      <c r="D8" s="9"/>
      <c r="E8" s="15"/>
      <c r="F8" s="15"/>
      <c r="G8" s="8"/>
      <c r="H8" s="9"/>
      <c r="I8" s="1"/>
      <c r="J8" s="1" t="s">
        <v>119</v>
      </c>
      <c r="K8" s="15">
        <v>3</v>
      </c>
      <c r="L8" s="8"/>
      <c r="M8" s="9"/>
      <c r="N8" s="15"/>
      <c r="O8" s="15"/>
      <c r="P8" s="8"/>
      <c r="Q8" s="9"/>
      <c r="R8" s="1"/>
      <c r="S8" s="1" t="s">
        <v>134</v>
      </c>
      <c r="T8" s="15">
        <v>10</v>
      </c>
      <c r="U8" s="8"/>
      <c r="V8" s="9"/>
      <c r="W8" s="15"/>
      <c r="X8" s="15"/>
      <c r="Y8" s="8"/>
      <c r="Z8" s="9"/>
      <c r="AA8" s="1"/>
      <c r="AB8" s="1" t="s">
        <v>133</v>
      </c>
      <c r="AC8" s="15">
        <v>5</v>
      </c>
      <c r="AD8" s="8">
        <v>1</v>
      </c>
      <c r="AE8" s="9"/>
      <c r="AF8" s="15"/>
      <c r="AG8" s="15"/>
      <c r="AH8" s="8"/>
      <c r="AI8" s="9"/>
      <c r="AJ8" s="1"/>
      <c r="AK8" s="1" t="s">
        <v>134</v>
      </c>
      <c r="AL8" s="15">
        <v>6</v>
      </c>
      <c r="AM8" s="8"/>
      <c r="AN8" s="9"/>
      <c r="AO8" s="15"/>
      <c r="AP8" s="15"/>
      <c r="AQ8" s="8"/>
      <c r="AR8" s="9"/>
      <c r="AT8">
        <v>2</v>
      </c>
      <c r="AU8" s="31" t="str">
        <f>$B$29</f>
        <v>KHZS</v>
      </c>
      <c r="AV8" s="18">
        <f>$B$52</f>
        <v>9.8625000000000007</v>
      </c>
      <c r="AX8" s="31" t="str">
        <f>$K$4</f>
        <v>KAZSc B</v>
      </c>
      <c r="AY8" s="18">
        <f>$K$27</f>
        <v>9.8874999999999993</v>
      </c>
    </row>
    <row r="9" spans="1:51" x14ac:dyDescent="0.25">
      <c r="A9" s="1" t="s">
        <v>105</v>
      </c>
      <c r="B9" s="15">
        <v>3</v>
      </c>
      <c r="C9" s="8"/>
      <c r="D9" s="9"/>
      <c r="E9" s="15"/>
      <c r="F9" s="15"/>
      <c r="G9" s="8"/>
      <c r="H9" s="9"/>
      <c r="I9" s="1"/>
      <c r="J9" s="1" t="s">
        <v>120</v>
      </c>
      <c r="K9" s="15">
        <v>2</v>
      </c>
      <c r="L9" s="8"/>
      <c r="M9" s="9"/>
      <c r="N9" s="15"/>
      <c r="O9" s="15"/>
      <c r="P9" s="8"/>
      <c r="Q9" s="9"/>
      <c r="R9" s="1"/>
      <c r="S9" s="1" t="s">
        <v>135</v>
      </c>
      <c r="T9" s="15">
        <v>4</v>
      </c>
      <c r="U9" s="8"/>
      <c r="V9" s="9"/>
      <c r="W9" s="15"/>
      <c r="X9" s="15"/>
      <c r="Y9" s="8"/>
      <c r="Z9" s="9"/>
      <c r="AA9" s="1"/>
      <c r="AB9" s="1" t="s">
        <v>146</v>
      </c>
      <c r="AC9" s="15">
        <v>1</v>
      </c>
      <c r="AD9" s="8"/>
      <c r="AE9" s="9"/>
      <c r="AF9" s="15"/>
      <c r="AG9" s="15"/>
      <c r="AH9" s="8"/>
      <c r="AI9" s="9"/>
      <c r="AJ9" s="1"/>
      <c r="AK9" s="1" t="s">
        <v>155</v>
      </c>
      <c r="AL9" s="15">
        <v>6</v>
      </c>
      <c r="AM9" s="8"/>
      <c r="AN9" s="9"/>
      <c r="AO9" s="15"/>
      <c r="AP9" s="15"/>
      <c r="AQ9" s="8"/>
      <c r="AR9" s="9"/>
      <c r="AT9">
        <v>3</v>
      </c>
      <c r="AU9" s="31" t="str">
        <f>$B$4</f>
        <v>KAZSc A</v>
      </c>
      <c r="AV9" s="18">
        <f>$B$27</f>
        <v>9.85</v>
      </c>
      <c r="AX9" s="31" t="str">
        <f>$T$4</f>
        <v>RBP</v>
      </c>
      <c r="AY9" s="18">
        <f>$T$27</f>
        <v>9.5625</v>
      </c>
    </row>
    <row r="10" spans="1:51" x14ac:dyDescent="0.25">
      <c r="A10" s="1" t="s">
        <v>106</v>
      </c>
      <c r="B10" s="15">
        <v>5</v>
      </c>
      <c r="C10" s="8"/>
      <c r="D10" s="9"/>
      <c r="E10" s="15"/>
      <c r="F10" s="15"/>
      <c r="G10" s="8"/>
      <c r="H10" s="9"/>
      <c r="I10" s="1"/>
      <c r="J10" s="1" t="s">
        <v>121</v>
      </c>
      <c r="K10" s="15">
        <v>2</v>
      </c>
      <c r="L10" s="8"/>
      <c r="M10" s="9"/>
      <c r="N10" s="15"/>
      <c r="O10" s="15"/>
      <c r="P10" s="8"/>
      <c r="Q10" s="9"/>
      <c r="R10" s="1"/>
      <c r="S10" s="1" t="s">
        <v>136</v>
      </c>
      <c r="T10" s="15">
        <v>3</v>
      </c>
      <c r="U10" s="8"/>
      <c r="V10" s="9"/>
      <c r="W10" s="15"/>
      <c r="X10" s="15"/>
      <c r="Y10" s="8"/>
      <c r="Z10" s="9"/>
      <c r="AA10" s="1"/>
      <c r="AB10" s="1" t="s">
        <v>120</v>
      </c>
      <c r="AC10" s="15">
        <v>2</v>
      </c>
      <c r="AD10" s="8"/>
      <c r="AE10" s="9"/>
      <c r="AF10" s="15"/>
      <c r="AG10" s="15"/>
      <c r="AH10" s="8"/>
      <c r="AI10" s="9"/>
      <c r="AJ10" s="1"/>
      <c r="AK10" s="1" t="s">
        <v>105</v>
      </c>
      <c r="AL10" s="15">
        <v>4</v>
      </c>
      <c r="AM10" s="8"/>
      <c r="AN10" s="9"/>
      <c r="AO10" s="15"/>
      <c r="AP10" s="15"/>
      <c r="AQ10" s="8"/>
      <c r="AR10" s="9"/>
      <c r="AT10">
        <v>4</v>
      </c>
      <c r="AU10" s="38" t="str">
        <f>$AC$29</f>
        <v>ESN</v>
      </c>
      <c r="AV10" s="18">
        <f>$AC$52</f>
        <v>9.8375000000000004</v>
      </c>
      <c r="AX10" s="31" t="str">
        <f>$AC$4</f>
        <v>SCC</v>
      </c>
      <c r="AY10" s="18">
        <f>$AC$27</f>
        <v>9.6</v>
      </c>
    </row>
    <row r="11" spans="1:51" x14ac:dyDescent="0.25">
      <c r="A11" s="1" t="s">
        <v>107</v>
      </c>
      <c r="B11" s="15">
        <v>2</v>
      </c>
      <c r="C11" s="8"/>
      <c r="D11" s="9"/>
      <c r="E11" s="15"/>
      <c r="F11" s="15"/>
      <c r="G11" s="8"/>
      <c r="H11" s="9"/>
      <c r="I11" s="1"/>
      <c r="J11" s="1" t="s">
        <v>122</v>
      </c>
      <c r="K11" s="15"/>
      <c r="L11" s="8"/>
      <c r="M11" s="9"/>
      <c r="N11" s="15"/>
      <c r="O11" s="15"/>
      <c r="P11" s="8"/>
      <c r="Q11" s="9"/>
      <c r="R11" s="1"/>
      <c r="S11" s="1" t="s">
        <v>137</v>
      </c>
      <c r="T11" s="15">
        <v>4</v>
      </c>
      <c r="U11" s="8"/>
      <c r="V11" s="9"/>
      <c r="W11" s="15"/>
      <c r="X11" s="15"/>
      <c r="Y11" s="8"/>
      <c r="Z11" s="9"/>
      <c r="AA11" s="1"/>
      <c r="AB11" s="1" t="s">
        <v>147</v>
      </c>
      <c r="AC11" s="15">
        <v>4</v>
      </c>
      <c r="AD11" s="8"/>
      <c r="AE11" s="9"/>
      <c r="AF11" s="15"/>
      <c r="AG11" s="15"/>
      <c r="AH11" s="8"/>
      <c r="AI11" s="9"/>
      <c r="AJ11" s="1"/>
      <c r="AK11" s="1" t="s">
        <v>156</v>
      </c>
      <c r="AL11" s="15"/>
      <c r="AM11" s="8"/>
      <c r="AN11" s="9"/>
      <c r="AO11" s="15"/>
      <c r="AP11" s="15"/>
      <c r="AQ11" s="8"/>
      <c r="AR11" s="9"/>
      <c r="AT11">
        <v>5</v>
      </c>
      <c r="AU11" s="31" t="str">
        <f>$K$29</f>
        <v>LAQUA</v>
      </c>
      <c r="AV11" s="18">
        <f>$K$52</f>
        <v>9.75</v>
      </c>
      <c r="AX11" s="31" t="str">
        <f>$AL$4</f>
        <v>CWN</v>
      </c>
      <c r="AY11" s="18">
        <f>$AL$27</f>
        <v>9.6999999999999993</v>
      </c>
    </row>
    <row r="12" spans="1:51" x14ac:dyDescent="0.25">
      <c r="A12" s="1" t="s">
        <v>108</v>
      </c>
      <c r="B12" s="15">
        <v>1</v>
      </c>
      <c r="C12" s="8"/>
      <c r="D12" s="9"/>
      <c r="E12" s="15"/>
      <c r="F12" s="15"/>
      <c r="G12" s="8"/>
      <c r="H12" s="9"/>
      <c r="I12" s="1"/>
      <c r="J12" s="1" t="s">
        <v>123</v>
      </c>
      <c r="K12" s="15"/>
      <c r="L12" s="8"/>
      <c r="M12" s="9"/>
      <c r="N12" s="15"/>
      <c r="O12" s="15"/>
      <c r="P12" s="8"/>
      <c r="Q12" s="9"/>
      <c r="R12" s="1"/>
      <c r="S12" s="1" t="s">
        <v>108</v>
      </c>
      <c r="T12" s="15">
        <v>8</v>
      </c>
      <c r="U12" s="8"/>
      <c r="V12" s="9"/>
      <c r="W12" s="15"/>
      <c r="X12" s="15"/>
      <c r="Y12" s="8"/>
      <c r="Z12" s="9"/>
      <c r="AA12" s="1"/>
      <c r="AB12" s="1" t="s">
        <v>148</v>
      </c>
      <c r="AC12" s="15">
        <v>7</v>
      </c>
      <c r="AD12" s="8"/>
      <c r="AE12" s="9"/>
      <c r="AF12" s="15"/>
      <c r="AG12" s="15"/>
      <c r="AH12" s="8"/>
      <c r="AI12" s="9"/>
      <c r="AJ12" s="1"/>
      <c r="AK12" s="1" t="s">
        <v>122</v>
      </c>
      <c r="AL12" s="15"/>
      <c r="AM12" s="8"/>
      <c r="AN12" s="9"/>
      <c r="AO12" s="15"/>
      <c r="AP12" s="15"/>
      <c r="AQ12" s="8"/>
      <c r="AR12" s="9"/>
      <c r="AT12">
        <v>6</v>
      </c>
      <c r="AU12" s="31" t="str">
        <f>$AL$4</f>
        <v>CWN</v>
      </c>
      <c r="AV12" s="18">
        <f>$AL$27</f>
        <v>9.6999999999999993</v>
      </c>
      <c r="AX12" s="31" t="str">
        <f>$B$29</f>
        <v>KHZS</v>
      </c>
      <c r="AY12" s="18">
        <f>$B$52</f>
        <v>9.8625000000000007</v>
      </c>
    </row>
    <row r="13" spans="1:51" x14ac:dyDescent="0.25">
      <c r="A13" s="1" t="s">
        <v>109</v>
      </c>
      <c r="B13" s="15"/>
      <c r="C13" s="8"/>
      <c r="D13" s="9"/>
      <c r="E13" s="15"/>
      <c r="F13" s="15"/>
      <c r="G13" s="8"/>
      <c r="H13" s="9"/>
      <c r="I13" s="1"/>
      <c r="J13" s="1" t="s">
        <v>124</v>
      </c>
      <c r="K13" s="15"/>
      <c r="L13" s="8"/>
      <c r="M13" s="9"/>
      <c r="N13" s="15"/>
      <c r="O13" s="15"/>
      <c r="P13" s="8"/>
      <c r="Q13" s="9"/>
      <c r="R13" s="1"/>
      <c r="S13" s="1" t="s">
        <v>125</v>
      </c>
      <c r="T13" s="15"/>
      <c r="U13" s="8"/>
      <c r="V13" s="9"/>
      <c r="W13" s="15"/>
      <c r="X13" s="15"/>
      <c r="Y13" s="8"/>
      <c r="Z13" s="9"/>
      <c r="AA13" s="1"/>
      <c r="AB13" s="1" t="s">
        <v>149</v>
      </c>
      <c r="AC13" s="15"/>
      <c r="AD13" s="8"/>
      <c r="AE13" s="9"/>
      <c r="AF13" s="15"/>
      <c r="AG13" s="15"/>
      <c r="AH13" s="8"/>
      <c r="AI13" s="9"/>
      <c r="AJ13" s="1"/>
      <c r="AK13" s="1" t="s">
        <v>157</v>
      </c>
      <c r="AL13" s="15"/>
      <c r="AM13" s="8"/>
      <c r="AN13" s="9"/>
      <c r="AO13" s="15"/>
      <c r="AP13" s="15"/>
      <c r="AQ13" s="8"/>
      <c r="AR13" s="9"/>
      <c r="AT13">
        <v>7</v>
      </c>
      <c r="AU13" s="31" t="str">
        <f>$T$29</f>
        <v>RSCM</v>
      </c>
      <c r="AV13" s="18">
        <f>$T$52</f>
        <v>9.625</v>
      </c>
      <c r="AX13" s="31" t="str">
        <f>$K$29</f>
        <v>LAQUA</v>
      </c>
      <c r="AY13" s="18">
        <f>$K$52</f>
        <v>9.75</v>
      </c>
    </row>
    <row r="14" spans="1:51" x14ac:dyDescent="0.25">
      <c r="A14" s="1" t="s">
        <v>110</v>
      </c>
      <c r="B14" s="15"/>
      <c r="C14" s="8"/>
      <c r="D14" s="9"/>
      <c r="E14" s="15"/>
      <c r="F14" s="15"/>
      <c r="G14" s="8"/>
      <c r="H14" s="9"/>
      <c r="I14" s="1"/>
      <c r="J14" s="1" t="s">
        <v>125</v>
      </c>
      <c r="K14" s="15"/>
      <c r="L14" s="8"/>
      <c r="M14" s="9"/>
      <c r="N14" s="15"/>
      <c r="O14" s="15"/>
      <c r="P14" s="8"/>
      <c r="Q14" s="9"/>
      <c r="R14" s="1"/>
      <c r="S14" s="1" t="s">
        <v>138</v>
      </c>
      <c r="T14" s="15"/>
      <c r="U14" s="8"/>
      <c r="V14" s="9"/>
      <c r="W14" s="15"/>
      <c r="X14" s="15"/>
      <c r="Y14" s="8"/>
      <c r="Z14" s="9"/>
      <c r="AA14" s="1"/>
      <c r="AB14" s="1" t="s">
        <v>109</v>
      </c>
      <c r="AC14" s="15"/>
      <c r="AD14" s="8"/>
      <c r="AE14" s="9"/>
      <c r="AF14" s="15"/>
      <c r="AG14" s="15"/>
      <c r="AH14" s="8"/>
      <c r="AI14" s="9"/>
      <c r="AJ14" s="1"/>
      <c r="AK14" s="1" t="s">
        <v>158</v>
      </c>
      <c r="AL14" s="15"/>
      <c r="AM14" s="8"/>
      <c r="AN14" s="9"/>
      <c r="AO14" s="15"/>
      <c r="AP14" s="15"/>
      <c r="AQ14" s="8"/>
      <c r="AR14" s="9"/>
      <c r="AT14">
        <v>8</v>
      </c>
      <c r="AU14" s="31" t="str">
        <f>$AC$4</f>
        <v>SCC</v>
      </c>
      <c r="AV14" s="18">
        <f>$AC$27</f>
        <v>9.6</v>
      </c>
      <c r="AX14" s="31" t="str">
        <f>$T$29</f>
        <v>RSCM</v>
      </c>
      <c r="AY14" s="18">
        <f>$T$52</f>
        <v>9.625</v>
      </c>
    </row>
    <row r="15" spans="1:51" x14ac:dyDescent="0.25">
      <c r="A15" s="1" t="s">
        <v>111</v>
      </c>
      <c r="B15" s="19"/>
      <c r="C15" s="20"/>
      <c r="D15" s="21"/>
      <c r="E15" s="19"/>
      <c r="F15" s="19"/>
      <c r="G15" s="20"/>
      <c r="H15" s="21"/>
      <c r="I15" s="1"/>
      <c r="J15" s="1" t="s">
        <v>111</v>
      </c>
      <c r="K15" s="15"/>
      <c r="L15" s="8"/>
      <c r="M15" s="9"/>
      <c r="N15" s="15"/>
      <c r="O15" s="15"/>
      <c r="P15" s="8"/>
      <c r="Q15" s="9"/>
      <c r="R15" s="1"/>
      <c r="S15" s="1" t="s">
        <v>139</v>
      </c>
      <c r="T15" s="15"/>
      <c r="U15" s="8"/>
      <c r="V15" s="9"/>
      <c r="W15" s="15"/>
      <c r="X15" s="15"/>
      <c r="Y15" s="8"/>
      <c r="Z15" s="9"/>
      <c r="AA15" s="1"/>
      <c r="AB15" s="1" t="s">
        <v>140</v>
      </c>
      <c r="AC15" s="15"/>
      <c r="AD15" s="8"/>
      <c r="AE15" s="9"/>
      <c r="AF15" s="15"/>
      <c r="AG15" s="15"/>
      <c r="AH15" s="8"/>
      <c r="AI15" s="9"/>
      <c r="AJ15" s="1"/>
      <c r="AK15" s="1" t="s">
        <v>139</v>
      </c>
      <c r="AL15" s="19"/>
      <c r="AM15" s="20"/>
      <c r="AN15" s="21"/>
      <c r="AO15" s="19"/>
      <c r="AP15" s="19"/>
      <c r="AQ15" s="20"/>
      <c r="AR15" s="21"/>
      <c r="AT15">
        <v>9</v>
      </c>
      <c r="AU15" s="31" t="str">
        <f>$T$4</f>
        <v>RBP</v>
      </c>
      <c r="AV15" s="18">
        <f>$T$27</f>
        <v>9.5625</v>
      </c>
      <c r="AX15" s="38" t="str">
        <f>$AC$29</f>
        <v>ESN</v>
      </c>
      <c r="AY15" s="18">
        <f>$AC$52</f>
        <v>9.8375000000000004</v>
      </c>
    </row>
    <row r="16" spans="1:51" x14ac:dyDescent="0.25">
      <c r="A16" s="1" t="s">
        <v>112</v>
      </c>
      <c r="B16" s="15"/>
      <c r="C16" s="8"/>
      <c r="D16" s="9"/>
      <c r="E16" s="15"/>
      <c r="F16" s="15"/>
      <c r="G16" s="8"/>
      <c r="H16" s="9"/>
      <c r="I16" s="1"/>
      <c r="J16" s="1" t="s">
        <v>126</v>
      </c>
      <c r="K16" s="15"/>
      <c r="L16" s="8"/>
      <c r="M16" s="9"/>
      <c r="N16" s="15"/>
      <c r="O16" s="15"/>
      <c r="P16" s="8"/>
      <c r="Q16" s="9"/>
      <c r="R16" s="1"/>
      <c r="S16" s="1" t="s">
        <v>140</v>
      </c>
      <c r="T16" s="15"/>
      <c r="U16" s="8"/>
      <c r="V16" s="9"/>
      <c r="W16" s="15"/>
      <c r="X16" s="15"/>
      <c r="Y16" s="8"/>
      <c r="Z16" s="9"/>
      <c r="AA16" s="1"/>
      <c r="AB16" s="1" t="s">
        <v>150</v>
      </c>
      <c r="AC16" s="15"/>
      <c r="AD16" s="8"/>
      <c r="AE16" s="9"/>
      <c r="AF16" s="15"/>
      <c r="AG16" s="15"/>
      <c r="AH16" s="8"/>
      <c r="AI16" s="9"/>
      <c r="AJ16" s="1"/>
      <c r="AK16" s="1" t="s">
        <v>150</v>
      </c>
      <c r="AL16" s="15"/>
      <c r="AM16" s="8"/>
      <c r="AN16" s="9"/>
      <c r="AO16" s="15"/>
      <c r="AP16" s="15"/>
      <c r="AQ16" s="8"/>
      <c r="AR16" s="9"/>
    </row>
    <row r="17" spans="1:48" x14ac:dyDescent="0.25">
      <c r="A17" s="1" t="s">
        <v>113</v>
      </c>
      <c r="B17" s="15"/>
      <c r="C17" s="8"/>
      <c r="D17" s="9"/>
      <c r="E17" s="15"/>
      <c r="F17" s="15"/>
      <c r="G17" s="8"/>
      <c r="H17" s="9"/>
      <c r="I17" s="1"/>
      <c r="J17" s="1" t="s">
        <v>127</v>
      </c>
      <c r="K17" s="16"/>
      <c r="L17" s="10"/>
      <c r="M17" s="11"/>
      <c r="N17" s="16"/>
      <c r="O17" s="16"/>
      <c r="P17" s="10"/>
      <c r="Q17" s="11"/>
      <c r="R17" s="1"/>
      <c r="S17" s="1" t="s">
        <v>141</v>
      </c>
      <c r="T17" s="16"/>
      <c r="U17" s="10"/>
      <c r="V17" s="11"/>
      <c r="W17" s="16"/>
      <c r="X17" s="16"/>
      <c r="Y17" s="10"/>
      <c r="Z17" s="11"/>
      <c r="AA17" s="1"/>
      <c r="AB17" s="1" t="s">
        <v>128</v>
      </c>
      <c r="AC17" s="16"/>
      <c r="AD17" s="10"/>
      <c r="AE17" s="11"/>
      <c r="AF17" s="16"/>
      <c r="AG17" s="16"/>
      <c r="AH17" s="10"/>
      <c r="AI17" s="11"/>
      <c r="AJ17" s="1"/>
      <c r="AK17" s="1" t="s">
        <v>159</v>
      </c>
      <c r="AL17" s="15"/>
      <c r="AM17" s="8"/>
      <c r="AN17" s="9"/>
      <c r="AO17" s="15"/>
      <c r="AP17" s="15"/>
      <c r="AQ17" s="8"/>
      <c r="AR17" s="9"/>
    </row>
    <row r="18" spans="1:48" x14ac:dyDescent="0.25">
      <c r="A18" s="1" t="s">
        <v>114</v>
      </c>
      <c r="B18" s="15"/>
      <c r="C18" s="8"/>
      <c r="D18" s="9"/>
      <c r="E18" s="15"/>
      <c r="F18" s="15"/>
      <c r="G18" s="8"/>
      <c r="H18" s="9"/>
      <c r="I18" s="1"/>
      <c r="J18" s="1" t="s">
        <v>128</v>
      </c>
      <c r="K18" s="16"/>
      <c r="L18" s="10"/>
      <c r="M18" s="11"/>
      <c r="N18" s="16"/>
      <c r="O18" s="16"/>
      <c r="P18" s="10"/>
      <c r="Q18" s="11"/>
      <c r="R18" s="1"/>
      <c r="S18" s="1" t="s">
        <v>142</v>
      </c>
      <c r="T18" s="16"/>
      <c r="U18" s="10"/>
      <c r="V18" s="11"/>
      <c r="W18" s="16"/>
      <c r="X18" s="16"/>
      <c r="Y18" s="10"/>
      <c r="Z18" s="11"/>
      <c r="AA18" s="1"/>
      <c r="AB18" s="1" t="s">
        <v>151</v>
      </c>
      <c r="AC18" s="16"/>
      <c r="AD18" s="10"/>
      <c r="AE18" s="11"/>
      <c r="AF18" s="16"/>
      <c r="AG18" s="16"/>
      <c r="AH18" s="10"/>
      <c r="AI18" s="11"/>
      <c r="AJ18" s="1"/>
      <c r="AK18" s="1" t="s">
        <v>114</v>
      </c>
      <c r="AL18" s="15"/>
      <c r="AM18" s="8"/>
      <c r="AN18" s="9"/>
      <c r="AO18" s="15"/>
      <c r="AP18" s="15"/>
      <c r="AQ18" s="8"/>
      <c r="AR18" s="9"/>
      <c r="AV18" s="18"/>
    </row>
    <row r="19" spans="1:48" x14ac:dyDescent="0.25">
      <c r="A19" s="1" t="s">
        <v>115</v>
      </c>
      <c r="B19" s="15"/>
      <c r="C19" s="8"/>
      <c r="D19" s="9"/>
      <c r="E19" s="15"/>
      <c r="F19" s="15"/>
      <c r="G19" s="8"/>
      <c r="H19" s="9"/>
      <c r="I19" s="1"/>
      <c r="J19" s="1" t="s">
        <v>129</v>
      </c>
      <c r="K19" s="16"/>
      <c r="L19" s="10"/>
      <c r="M19" s="11"/>
      <c r="N19" s="16"/>
      <c r="O19" s="16"/>
      <c r="P19" s="10"/>
      <c r="Q19" s="11"/>
      <c r="R19" s="1"/>
      <c r="S19" s="1" t="s">
        <v>143</v>
      </c>
      <c r="T19" s="16"/>
      <c r="U19" s="10"/>
      <c r="V19" s="11"/>
      <c r="W19" s="16"/>
      <c r="X19" s="16"/>
      <c r="Y19" s="10"/>
      <c r="Z19" s="11"/>
      <c r="AA19" s="1"/>
      <c r="AB19" s="1" t="s">
        <v>152</v>
      </c>
      <c r="AC19" s="16"/>
      <c r="AD19" s="10"/>
      <c r="AE19" s="11"/>
      <c r="AF19" s="16"/>
      <c r="AG19" s="16"/>
      <c r="AH19" s="10"/>
      <c r="AI19" s="11"/>
      <c r="AJ19" s="1"/>
      <c r="AK19" s="1" t="s">
        <v>129</v>
      </c>
      <c r="AL19" s="15"/>
      <c r="AM19" s="8"/>
      <c r="AN19" s="9"/>
      <c r="AO19" s="15"/>
      <c r="AP19" s="15"/>
      <c r="AQ19" s="8"/>
      <c r="AR19" s="9"/>
      <c r="AV19" s="18"/>
    </row>
    <row r="20" spans="1:48" x14ac:dyDescent="0.25">
      <c r="A20" s="1" t="s">
        <v>116</v>
      </c>
      <c r="B20" s="15"/>
      <c r="C20" s="8"/>
      <c r="D20" s="9"/>
      <c r="E20" s="15"/>
      <c r="F20" s="15"/>
      <c r="G20" s="8"/>
      <c r="H20" s="9"/>
      <c r="I20" s="1"/>
      <c r="J20" s="1" t="s">
        <v>130</v>
      </c>
      <c r="K20" s="15"/>
      <c r="L20" s="8"/>
      <c r="M20" s="9"/>
      <c r="N20" s="15"/>
      <c r="O20" s="15"/>
      <c r="P20" s="8"/>
      <c r="Q20" s="9"/>
      <c r="R20" s="1"/>
      <c r="S20" s="1" t="s">
        <v>116</v>
      </c>
      <c r="T20" s="15"/>
      <c r="U20" s="8"/>
      <c r="V20" s="9"/>
      <c r="W20" s="15"/>
      <c r="X20" s="15"/>
      <c r="Y20" s="8"/>
      <c r="Z20" s="9"/>
      <c r="AA20" s="1"/>
      <c r="AB20" s="1" t="s">
        <v>153</v>
      </c>
      <c r="AC20" s="15"/>
      <c r="AD20" s="8"/>
      <c r="AE20" s="9"/>
      <c r="AF20" s="15"/>
      <c r="AG20" s="15"/>
      <c r="AH20" s="8"/>
      <c r="AI20" s="9"/>
      <c r="AJ20" s="1"/>
      <c r="AK20" s="1" t="s">
        <v>160</v>
      </c>
      <c r="AL20" s="15"/>
      <c r="AM20" s="8"/>
      <c r="AN20" s="9"/>
      <c r="AO20" s="15"/>
      <c r="AP20" s="15"/>
      <c r="AQ20" s="8"/>
      <c r="AR20" s="9"/>
      <c r="AV20" s="18"/>
    </row>
    <row r="21" spans="1:48" x14ac:dyDescent="0.25">
      <c r="A21" s="1" t="s">
        <v>117</v>
      </c>
      <c r="B21" s="15"/>
      <c r="C21" s="8"/>
      <c r="D21" s="9"/>
      <c r="E21" s="15"/>
      <c r="F21" s="15"/>
      <c r="G21" s="8"/>
      <c r="H21" s="9"/>
      <c r="I21" s="1"/>
      <c r="J21" s="1" t="s">
        <v>131</v>
      </c>
      <c r="K21" s="15"/>
      <c r="L21" s="8"/>
      <c r="M21" s="9"/>
      <c r="N21" s="15"/>
      <c r="O21" s="15"/>
      <c r="P21" s="8"/>
      <c r="Q21" s="9"/>
      <c r="R21" s="1"/>
      <c r="S21" s="1" t="s">
        <v>144</v>
      </c>
      <c r="T21" s="15"/>
      <c r="U21" s="8"/>
      <c r="V21" s="9"/>
      <c r="W21" s="15"/>
      <c r="X21" s="15"/>
      <c r="Y21" s="8"/>
      <c r="Z21" s="9"/>
      <c r="AA21" s="1"/>
      <c r="AB21" s="1" t="s">
        <v>154</v>
      </c>
      <c r="AC21" s="15"/>
      <c r="AD21" s="8"/>
      <c r="AE21" s="9"/>
      <c r="AF21" s="15"/>
      <c r="AG21" s="15"/>
      <c r="AH21" s="8"/>
      <c r="AI21" s="9"/>
      <c r="AJ21" s="1"/>
      <c r="AK21" s="1" t="s">
        <v>161</v>
      </c>
      <c r="AL21" s="15"/>
      <c r="AM21" s="8"/>
      <c r="AN21" s="9"/>
      <c r="AO21" s="15"/>
      <c r="AP21" s="15"/>
      <c r="AQ21" s="8"/>
      <c r="AR21" s="9"/>
      <c r="AV21" s="18"/>
    </row>
    <row r="22" spans="1:48" ht="15.75" thickBot="1" x14ac:dyDescent="0.3">
      <c r="A22" s="1" t="s">
        <v>118</v>
      </c>
      <c r="B22" s="19"/>
      <c r="C22" s="20"/>
      <c r="D22" s="21"/>
      <c r="E22" s="19"/>
      <c r="F22" s="19"/>
      <c r="G22" s="20"/>
      <c r="H22" s="21"/>
      <c r="I22" s="1"/>
      <c r="J22" s="1" t="s">
        <v>132</v>
      </c>
      <c r="K22" s="15"/>
      <c r="L22" s="8"/>
      <c r="M22" s="9"/>
      <c r="N22" s="15"/>
      <c r="O22" s="15"/>
      <c r="P22" s="8"/>
      <c r="Q22" s="9"/>
      <c r="R22" s="1"/>
      <c r="S22" s="1" t="s">
        <v>131</v>
      </c>
      <c r="T22" s="15"/>
      <c r="U22" s="8"/>
      <c r="V22" s="9"/>
      <c r="W22" s="15"/>
      <c r="X22" s="15"/>
      <c r="Y22" s="8"/>
      <c r="Z22" s="9"/>
      <c r="AA22" s="1"/>
      <c r="AB22" s="1" t="s">
        <v>118</v>
      </c>
      <c r="AC22" s="15"/>
      <c r="AD22" s="8"/>
      <c r="AE22" s="9"/>
      <c r="AF22" s="15"/>
      <c r="AG22" s="15"/>
      <c r="AH22" s="8"/>
      <c r="AI22" s="9"/>
      <c r="AJ22" s="1"/>
      <c r="AK22" s="1" t="s">
        <v>162</v>
      </c>
      <c r="AL22" s="19"/>
      <c r="AM22" s="20"/>
      <c r="AN22" s="21"/>
      <c r="AO22" s="19"/>
      <c r="AP22" s="19"/>
      <c r="AQ22" s="20"/>
      <c r="AR22" s="21"/>
      <c r="AV22" s="18"/>
    </row>
    <row r="23" spans="1:48" ht="15.75" thickBot="1" x14ac:dyDescent="0.3">
      <c r="A23" s="1"/>
      <c r="B23" s="23">
        <f>SUM(B7:B22)</f>
        <v>12</v>
      </c>
      <c r="C23" s="24">
        <f t="shared" ref="C23:H23" si="0">SUM(C7:C22)</f>
        <v>0</v>
      </c>
      <c r="D23" s="24">
        <f t="shared" si="0"/>
        <v>0</v>
      </c>
      <c r="E23" s="24">
        <f t="shared" si="0"/>
        <v>0</v>
      </c>
      <c r="F23" s="24">
        <f t="shared" si="0"/>
        <v>0</v>
      </c>
      <c r="G23" s="24">
        <f t="shared" si="0"/>
        <v>0</v>
      </c>
      <c r="H23" s="22">
        <f t="shared" si="0"/>
        <v>0</v>
      </c>
      <c r="I23" s="5"/>
      <c r="J23" s="1"/>
      <c r="K23" s="23">
        <f t="shared" ref="K23:Q23" si="1">SUM(K7:K22)</f>
        <v>9</v>
      </c>
      <c r="L23" s="24">
        <f t="shared" si="1"/>
        <v>0</v>
      </c>
      <c r="M23" s="24">
        <f t="shared" si="1"/>
        <v>0</v>
      </c>
      <c r="N23" s="24">
        <f t="shared" si="1"/>
        <v>0</v>
      </c>
      <c r="O23" s="24">
        <f t="shared" si="1"/>
        <v>0</v>
      </c>
      <c r="P23" s="24">
        <f t="shared" si="1"/>
        <v>0</v>
      </c>
      <c r="Q23" s="22">
        <f t="shared" si="1"/>
        <v>0</v>
      </c>
      <c r="R23" s="5"/>
      <c r="S23" s="1"/>
      <c r="T23" s="23">
        <f t="shared" ref="T23:Z23" si="2">SUM(T7:T22)</f>
        <v>35</v>
      </c>
      <c r="U23" s="24">
        <f t="shared" si="2"/>
        <v>0</v>
      </c>
      <c r="V23" s="24">
        <f t="shared" si="2"/>
        <v>0</v>
      </c>
      <c r="W23" s="24">
        <f t="shared" si="2"/>
        <v>0</v>
      </c>
      <c r="X23" s="24">
        <f t="shared" si="2"/>
        <v>0</v>
      </c>
      <c r="Y23" s="24">
        <f t="shared" si="2"/>
        <v>0</v>
      </c>
      <c r="Z23" s="22">
        <f t="shared" si="2"/>
        <v>0</v>
      </c>
      <c r="AA23" s="5"/>
      <c r="AB23" s="1"/>
      <c r="AC23" s="23">
        <f t="shared" ref="AC23:AI23" si="3">SUM(AC7:AC22)</f>
        <v>28</v>
      </c>
      <c r="AD23" s="24">
        <f t="shared" si="3"/>
        <v>1</v>
      </c>
      <c r="AE23" s="24">
        <f t="shared" si="3"/>
        <v>0</v>
      </c>
      <c r="AF23" s="24">
        <f t="shared" si="3"/>
        <v>0</v>
      </c>
      <c r="AG23" s="24">
        <f t="shared" si="3"/>
        <v>0</v>
      </c>
      <c r="AH23" s="24">
        <f t="shared" si="3"/>
        <v>0</v>
      </c>
      <c r="AI23" s="22">
        <f t="shared" si="3"/>
        <v>0</v>
      </c>
      <c r="AJ23" s="5"/>
      <c r="AK23" s="1"/>
      <c r="AL23" s="23">
        <f t="shared" ref="AL23:AR23" si="4">SUM(AL7:AL22)</f>
        <v>24</v>
      </c>
      <c r="AM23" s="24">
        <f t="shared" si="4"/>
        <v>0</v>
      </c>
      <c r="AN23" s="24">
        <f t="shared" si="4"/>
        <v>0</v>
      </c>
      <c r="AO23" s="24">
        <f t="shared" si="4"/>
        <v>0</v>
      </c>
      <c r="AP23" s="24">
        <f t="shared" si="4"/>
        <v>0</v>
      </c>
      <c r="AQ23" s="24">
        <f t="shared" si="4"/>
        <v>0</v>
      </c>
      <c r="AR23" s="22">
        <f t="shared" si="4"/>
        <v>0</v>
      </c>
      <c r="AV23" s="18"/>
    </row>
    <row r="24" spans="1:48" ht="15.75" thickBot="1" x14ac:dyDescent="0.3">
      <c r="A24" s="1"/>
      <c r="B24" s="25">
        <f>B23*0.5</f>
        <v>6</v>
      </c>
      <c r="C24" s="26">
        <f>C23*2</f>
        <v>0</v>
      </c>
      <c r="D24" s="26">
        <f>D23*3</f>
        <v>0</v>
      </c>
      <c r="E24" s="26">
        <f>E23*10</f>
        <v>0</v>
      </c>
      <c r="F24" s="26">
        <f>F23*2.5</f>
        <v>0</v>
      </c>
      <c r="G24" s="27">
        <f>G23*3</f>
        <v>0</v>
      </c>
      <c r="H24" s="28">
        <f>H23*4</f>
        <v>0</v>
      </c>
      <c r="I24" s="1"/>
      <c r="J24" s="1"/>
      <c r="K24" s="25">
        <f>K23*0.5</f>
        <v>4.5</v>
      </c>
      <c r="L24" s="26">
        <f>L23*2</f>
        <v>0</v>
      </c>
      <c r="M24" s="26">
        <f>M23*3</f>
        <v>0</v>
      </c>
      <c r="N24" s="26">
        <f>N23*10</f>
        <v>0</v>
      </c>
      <c r="O24" s="26">
        <f>O23*2.5</f>
        <v>0</v>
      </c>
      <c r="P24" s="27">
        <f>P23*3</f>
        <v>0</v>
      </c>
      <c r="Q24" s="28">
        <f>Q23*4</f>
        <v>0</v>
      </c>
      <c r="R24" s="1"/>
      <c r="S24" s="1"/>
      <c r="T24" s="25">
        <f>T23*0.5</f>
        <v>17.5</v>
      </c>
      <c r="U24" s="26">
        <f>U23*2</f>
        <v>0</v>
      </c>
      <c r="V24" s="26">
        <f>V23*3</f>
        <v>0</v>
      </c>
      <c r="W24" s="26">
        <f>W23*10</f>
        <v>0</v>
      </c>
      <c r="X24" s="26">
        <f>X23*2.5</f>
        <v>0</v>
      </c>
      <c r="Y24" s="27">
        <f>Y23*3</f>
        <v>0</v>
      </c>
      <c r="Z24" s="28">
        <f>Z23*4</f>
        <v>0</v>
      </c>
      <c r="AA24" s="1"/>
      <c r="AB24" s="1"/>
      <c r="AC24" s="25">
        <f>AC23*0.5</f>
        <v>14</v>
      </c>
      <c r="AD24" s="26">
        <f>AD23*2</f>
        <v>2</v>
      </c>
      <c r="AE24" s="26">
        <f>AE23*3</f>
        <v>0</v>
      </c>
      <c r="AF24" s="26">
        <f>AF23*10</f>
        <v>0</v>
      </c>
      <c r="AG24" s="26">
        <f>AG23*2.5</f>
        <v>0</v>
      </c>
      <c r="AH24" s="27">
        <f>AH23*3</f>
        <v>0</v>
      </c>
      <c r="AI24" s="28">
        <f>AI23*4</f>
        <v>0</v>
      </c>
      <c r="AJ24" s="1"/>
      <c r="AK24" s="1"/>
      <c r="AL24" s="25">
        <f>AL23*0.5</f>
        <v>12</v>
      </c>
      <c r="AM24" s="26">
        <f>AM23*2</f>
        <v>0</v>
      </c>
      <c r="AN24" s="26">
        <f>AN23*3</f>
        <v>0</v>
      </c>
      <c r="AO24" s="26">
        <f>AO23*10</f>
        <v>0</v>
      </c>
      <c r="AP24" s="26">
        <f>AP23*2.5</f>
        <v>0</v>
      </c>
      <c r="AQ24" s="27">
        <f>AQ23*3</f>
        <v>0</v>
      </c>
      <c r="AR24" s="28">
        <f>AR23*4</f>
        <v>0</v>
      </c>
      <c r="AV24" s="18"/>
    </row>
    <row r="25" spans="1:48" ht="15.75" thickBot="1" x14ac:dyDescent="0.3">
      <c r="A25" s="1"/>
      <c r="B25" s="53">
        <f>SUM(B24:H24)</f>
        <v>6</v>
      </c>
      <c r="C25" s="54"/>
      <c r="D25" s="54"/>
      <c r="E25" s="54"/>
      <c r="F25" s="54"/>
      <c r="G25" s="54"/>
      <c r="H25" s="55"/>
      <c r="I25" s="1"/>
      <c r="J25" s="1"/>
      <c r="K25" s="53">
        <f>SUM(K24:Q24)</f>
        <v>4.5</v>
      </c>
      <c r="L25" s="54"/>
      <c r="M25" s="54"/>
      <c r="N25" s="54"/>
      <c r="O25" s="54"/>
      <c r="P25" s="54"/>
      <c r="Q25" s="55"/>
      <c r="R25" s="1"/>
      <c r="S25" s="1"/>
      <c r="T25" s="53">
        <f>SUM(T24:Z24)</f>
        <v>17.5</v>
      </c>
      <c r="U25" s="54"/>
      <c r="V25" s="54"/>
      <c r="W25" s="54"/>
      <c r="X25" s="54"/>
      <c r="Y25" s="54"/>
      <c r="Z25" s="55"/>
      <c r="AA25" s="1"/>
      <c r="AB25" s="1"/>
      <c r="AC25" s="53">
        <f>SUM(AC24:AI24)</f>
        <v>16</v>
      </c>
      <c r="AD25" s="54"/>
      <c r="AE25" s="54"/>
      <c r="AF25" s="54"/>
      <c r="AG25" s="54"/>
      <c r="AH25" s="54"/>
      <c r="AI25" s="55"/>
      <c r="AJ25" s="1"/>
      <c r="AK25" s="1"/>
      <c r="AL25" s="53">
        <f>SUM(AL24:AR24)</f>
        <v>12</v>
      </c>
      <c r="AM25" s="54"/>
      <c r="AN25" s="54"/>
      <c r="AO25" s="54"/>
      <c r="AP25" s="54"/>
      <c r="AQ25" s="54"/>
      <c r="AR25" s="55"/>
      <c r="AV25" s="18"/>
    </row>
    <row r="26" spans="1:48" ht="15.75" thickBot="1" x14ac:dyDescent="0.3">
      <c r="A26" s="1">
        <v>400</v>
      </c>
      <c r="B26" s="56">
        <f>$A$26-B25</f>
        <v>394</v>
      </c>
      <c r="C26" s="57"/>
      <c r="D26" s="57"/>
      <c r="E26" s="57"/>
      <c r="F26" s="57"/>
      <c r="G26" s="57"/>
      <c r="H26" s="58"/>
      <c r="I26" s="29"/>
      <c r="J26" s="1">
        <v>400</v>
      </c>
      <c r="K26" s="56">
        <f>$A$26-K25</f>
        <v>395.5</v>
      </c>
      <c r="L26" s="57"/>
      <c r="M26" s="57"/>
      <c r="N26" s="57"/>
      <c r="O26" s="57"/>
      <c r="P26" s="57"/>
      <c r="Q26" s="58"/>
      <c r="R26" s="33"/>
      <c r="S26" s="1">
        <v>400</v>
      </c>
      <c r="T26" s="56">
        <f>$A$26-T25</f>
        <v>382.5</v>
      </c>
      <c r="U26" s="57"/>
      <c r="V26" s="57"/>
      <c r="W26" s="57"/>
      <c r="X26" s="57"/>
      <c r="Y26" s="57"/>
      <c r="Z26" s="58"/>
      <c r="AA26" s="33"/>
      <c r="AB26" s="1">
        <v>400</v>
      </c>
      <c r="AC26" s="56">
        <f>$A$26-AC25</f>
        <v>384</v>
      </c>
      <c r="AD26" s="57"/>
      <c r="AE26" s="57"/>
      <c r="AF26" s="57"/>
      <c r="AG26" s="57"/>
      <c r="AH26" s="57"/>
      <c r="AI26" s="58"/>
      <c r="AJ26" s="29"/>
      <c r="AK26" s="1">
        <v>400</v>
      </c>
      <c r="AL26" s="56">
        <f>$A$26-AL25</f>
        <v>388</v>
      </c>
      <c r="AM26" s="57"/>
      <c r="AN26" s="57"/>
      <c r="AO26" s="57"/>
      <c r="AP26" s="57"/>
      <c r="AQ26" s="57"/>
      <c r="AR26" s="58"/>
      <c r="AV26" s="18"/>
    </row>
    <row r="27" spans="1:48" ht="15.75" thickBot="1" x14ac:dyDescent="0.3">
      <c r="A27" s="1">
        <v>10</v>
      </c>
      <c r="B27" s="59">
        <f>B26/40</f>
        <v>9.85</v>
      </c>
      <c r="C27" s="60"/>
      <c r="D27" s="60"/>
      <c r="E27" s="60"/>
      <c r="F27" s="60"/>
      <c r="G27" s="60"/>
      <c r="H27" s="61"/>
      <c r="I27" s="30"/>
      <c r="J27" s="1">
        <v>10</v>
      </c>
      <c r="K27" s="59">
        <f>K26/40</f>
        <v>9.8874999999999993</v>
      </c>
      <c r="L27" s="60"/>
      <c r="M27" s="60"/>
      <c r="N27" s="60"/>
      <c r="O27" s="60"/>
      <c r="P27" s="60"/>
      <c r="Q27" s="61"/>
      <c r="R27" s="30"/>
      <c r="S27" s="1">
        <v>10</v>
      </c>
      <c r="T27" s="59">
        <f>T26/40</f>
        <v>9.5625</v>
      </c>
      <c r="U27" s="60"/>
      <c r="V27" s="60"/>
      <c r="W27" s="60"/>
      <c r="X27" s="60"/>
      <c r="Y27" s="60"/>
      <c r="Z27" s="61"/>
      <c r="AA27" s="30"/>
      <c r="AB27" s="1">
        <v>10</v>
      </c>
      <c r="AC27" s="59">
        <f>AC26/40</f>
        <v>9.6</v>
      </c>
      <c r="AD27" s="60"/>
      <c r="AE27" s="60"/>
      <c r="AF27" s="60"/>
      <c r="AG27" s="60"/>
      <c r="AH27" s="60"/>
      <c r="AI27" s="61"/>
      <c r="AJ27" s="30"/>
      <c r="AK27" s="1">
        <v>10</v>
      </c>
      <c r="AL27" s="59">
        <f>AL26/40</f>
        <v>9.6999999999999993</v>
      </c>
      <c r="AM27" s="60"/>
      <c r="AN27" s="60"/>
      <c r="AO27" s="60"/>
      <c r="AP27" s="60"/>
      <c r="AQ27" s="60"/>
      <c r="AR27" s="61"/>
    </row>
    <row r="28" spans="1:48" ht="15.75" thickBot="1" x14ac:dyDescent="0.3"/>
    <row r="29" spans="1:48" ht="15.75" thickBot="1" x14ac:dyDescent="0.3">
      <c r="A29" s="1"/>
      <c r="B29" s="48" t="s">
        <v>20</v>
      </c>
      <c r="C29" s="49"/>
      <c r="D29" s="49"/>
      <c r="E29" s="49"/>
      <c r="F29" s="49"/>
      <c r="G29" s="49"/>
      <c r="H29" s="50"/>
      <c r="J29" s="1"/>
      <c r="K29" s="48" t="s">
        <v>42</v>
      </c>
      <c r="L29" s="49"/>
      <c r="M29" s="49"/>
      <c r="N29" s="49"/>
      <c r="O29" s="49"/>
      <c r="P29" s="49"/>
      <c r="Q29" s="50"/>
      <c r="S29" s="1"/>
      <c r="T29" s="48" t="s">
        <v>51</v>
      </c>
      <c r="U29" s="49"/>
      <c r="V29" s="49"/>
      <c r="W29" s="49"/>
      <c r="X29" s="49"/>
      <c r="Y29" s="49"/>
      <c r="Z29" s="50"/>
      <c r="AB29" s="1"/>
      <c r="AC29" s="48" t="s">
        <v>58</v>
      </c>
      <c r="AD29" s="49"/>
      <c r="AE29" s="49"/>
      <c r="AF29" s="49"/>
      <c r="AG29" s="49"/>
      <c r="AH29" s="49"/>
      <c r="AI29" s="50"/>
    </row>
    <row r="30" spans="1:48" x14ac:dyDescent="0.25">
      <c r="A30" s="1"/>
      <c r="B30" s="12" t="s">
        <v>1</v>
      </c>
      <c r="C30" s="51" t="s">
        <v>2</v>
      </c>
      <c r="D30" s="52"/>
      <c r="E30" s="12" t="s">
        <v>3</v>
      </c>
      <c r="F30" s="12" t="s">
        <v>4</v>
      </c>
      <c r="G30" s="51" t="s">
        <v>5</v>
      </c>
      <c r="H30" s="52"/>
      <c r="J30" s="1"/>
      <c r="K30" s="12" t="s">
        <v>1</v>
      </c>
      <c r="L30" s="51" t="s">
        <v>2</v>
      </c>
      <c r="M30" s="52"/>
      <c r="N30" s="12" t="s">
        <v>3</v>
      </c>
      <c r="O30" s="12" t="s">
        <v>4</v>
      </c>
      <c r="P30" s="51" t="s">
        <v>5</v>
      </c>
      <c r="Q30" s="52"/>
      <c r="S30" s="1"/>
      <c r="T30" s="12" t="s">
        <v>1</v>
      </c>
      <c r="U30" s="51" t="s">
        <v>2</v>
      </c>
      <c r="V30" s="52"/>
      <c r="W30" s="12" t="s">
        <v>3</v>
      </c>
      <c r="X30" s="12" t="s">
        <v>4</v>
      </c>
      <c r="Y30" s="51" t="s">
        <v>5</v>
      </c>
      <c r="Z30" s="52"/>
      <c r="AB30" s="1"/>
      <c r="AC30" s="12" t="s">
        <v>1</v>
      </c>
      <c r="AD30" s="51" t="s">
        <v>2</v>
      </c>
      <c r="AE30" s="52"/>
      <c r="AF30" s="12" t="s">
        <v>3</v>
      </c>
      <c r="AG30" s="12" t="s">
        <v>4</v>
      </c>
      <c r="AH30" s="51" t="s">
        <v>5</v>
      </c>
      <c r="AI30" s="52"/>
    </row>
    <row r="31" spans="1:48" ht="15.75" thickBot="1" x14ac:dyDescent="0.3">
      <c r="A31" s="5" t="s">
        <v>10</v>
      </c>
      <c r="B31" s="13"/>
      <c r="C31" s="2">
        <v>1</v>
      </c>
      <c r="D31" s="3">
        <v>2</v>
      </c>
      <c r="E31" s="13">
        <v>3</v>
      </c>
      <c r="F31" s="13"/>
      <c r="G31" s="2">
        <v>1</v>
      </c>
      <c r="H31" s="3">
        <v>2</v>
      </c>
      <c r="J31" s="5" t="s">
        <v>10</v>
      </c>
      <c r="K31" s="13"/>
      <c r="L31" s="2">
        <v>1</v>
      </c>
      <c r="M31" s="3">
        <v>2</v>
      </c>
      <c r="N31" s="13">
        <v>3</v>
      </c>
      <c r="O31" s="13"/>
      <c r="P31" s="2">
        <v>1</v>
      </c>
      <c r="Q31" s="3">
        <v>2</v>
      </c>
      <c r="S31" s="5" t="s">
        <v>10</v>
      </c>
      <c r="T31" s="13"/>
      <c r="U31" s="2">
        <v>1</v>
      </c>
      <c r="V31" s="3">
        <v>2</v>
      </c>
      <c r="W31" s="13">
        <v>3</v>
      </c>
      <c r="X31" s="13"/>
      <c r="Y31" s="2">
        <v>1</v>
      </c>
      <c r="Z31" s="3">
        <v>2</v>
      </c>
      <c r="AB31" s="5" t="s">
        <v>10</v>
      </c>
      <c r="AC31" s="13"/>
      <c r="AD31" s="2">
        <v>1</v>
      </c>
      <c r="AE31" s="3">
        <v>2</v>
      </c>
      <c r="AF31" s="13">
        <v>3</v>
      </c>
      <c r="AG31" s="13"/>
      <c r="AH31" s="2">
        <v>1</v>
      </c>
      <c r="AI31" s="3">
        <v>2</v>
      </c>
    </row>
    <row r="32" spans="1:48" x14ac:dyDescent="0.25">
      <c r="A32" s="1">
        <v>867</v>
      </c>
      <c r="B32" s="14">
        <v>1</v>
      </c>
      <c r="C32" s="6"/>
      <c r="D32" s="7"/>
      <c r="E32" s="14"/>
      <c r="F32" s="14"/>
      <c r="G32" s="6"/>
      <c r="H32" s="7"/>
      <c r="J32" s="1">
        <v>864</v>
      </c>
      <c r="K32" s="14">
        <v>4</v>
      </c>
      <c r="L32" s="6"/>
      <c r="M32" s="7"/>
      <c r="N32" s="14"/>
      <c r="O32" s="14"/>
      <c r="P32" s="6"/>
      <c r="Q32" s="7"/>
      <c r="S32" s="1">
        <v>868</v>
      </c>
      <c r="T32" s="14">
        <v>4</v>
      </c>
      <c r="U32" s="6"/>
      <c r="V32" s="7"/>
      <c r="W32" s="14"/>
      <c r="X32" s="14"/>
      <c r="Y32" s="6"/>
      <c r="Z32" s="7"/>
      <c r="AB32" s="1">
        <v>864</v>
      </c>
      <c r="AC32" s="14">
        <v>4</v>
      </c>
      <c r="AD32" s="6"/>
      <c r="AE32" s="7"/>
      <c r="AF32" s="14"/>
      <c r="AG32" s="14"/>
      <c r="AH32" s="6"/>
      <c r="AI32" s="7"/>
    </row>
    <row r="33" spans="1:40" x14ac:dyDescent="0.25">
      <c r="A33" s="1">
        <v>870</v>
      </c>
      <c r="B33" s="15">
        <v>2</v>
      </c>
      <c r="C33" s="8"/>
      <c r="D33" s="9"/>
      <c r="E33" s="15"/>
      <c r="F33" s="15"/>
      <c r="G33" s="8"/>
      <c r="H33" s="9"/>
      <c r="J33" s="1">
        <v>867</v>
      </c>
      <c r="K33" s="15">
        <v>3</v>
      </c>
      <c r="L33" s="8"/>
      <c r="M33" s="9"/>
      <c r="N33" s="15"/>
      <c r="O33" s="15"/>
      <c r="P33" s="8"/>
      <c r="Q33" s="9"/>
      <c r="S33" s="1">
        <v>871</v>
      </c>
      <c r="T33" s="15">
        <v>5</v>
      </c>
      <c r="U33" s="8"/>
      <c r="V33" s="9"/>
      <c r="W33" s="15"/>
      <c r="X33" s="15"/>
      <c r="Y33" s="8"/>
      <c r="Z33" s="9"/>
      <c r="AB33" s="1">
        <v>870</v>
      </c>
      <c r="AC33" s="15">
        <v>2</v>
      </c>
      <c r="AD33" s="8"/>
      <c r="AE33" s="9"/>
      <c r="AF33" s="15"/>
      <c r="AG33" s="15"/>
      <c r="AH33" s="8"/>
      <c r="AI33" s="9"/>
      <c r="AN33" s="32"/>
    </row>
    <row r="34" spans="1:40" x14ac:dyDescent="0.25">
      <c r="A34" s="1">
        <v>876</v>
      </c>
      <c r="B34" s="15">
        <v>0</v>
      </c>
      <c r="C34" s="8"/>
      <c r="D34" s="9"/>
      <c r="E34" s="15"/>
      <c r="F34" s="15"/>
      <c r="G34" s="8"/>
      <c r="H34" s="9"/>
      <c r="J34" s="1">
        <v>879</v>
      </c>
      <c r="K34" s="15">
        <v>0</v>
      </c>
      <c r="L34" s="8"/>
      <c r="M34" s="9"/>
      <c r="N34" s="15"/>
      <c r="O34" s="15"/>
      <c r="P34" s="8"/>
      <c r="Q34" s="9"/>
      <c r="S34" s="1">
        <v>873</v>
      </c>
      <c r="T34" s="15">
        <v>4</v>
      </c>
      <c r="U34" s="8"/>
      <c r="V34" s="9"/>
      <c r="W34" s="15"/>
      <c r="X34" s="15"/>
      <c r="Y34" s="8"/>
      <c r="Z34" s="9"/>
      <c r="AB34" s="1">
        <v>873</v>
      </c>
      <c r="AC34" s="15">
        <v>5</v>
      </c>
      <c r="AD34" s="8"/>
      <c r="AE34" s="9"/>
      <c r="AF34" s="15"/>
      <c r="AG34" s="15"/>
      <c r="AH34" s="8"/>
      <c r="AI34" s="9"/>
      <c r="AN34" s="32"/>
    </row>
    <row r="35" spans="1:40" x14ac:dyDescent="0.25">
      <c r="A35" s="1">
        <v>878</v>
      </c>
      <c r="B35" s="15">
        <v>2</v>
      </c>
      <c r="C35" s="8"/>
      <c r="D35" s="9"/>
      <c r="E35" s="15"/>
      <c r="F35" s="15"/>
      <c r="G35" s="8"/>
      <c r="H35" s="9"/>
      <c r="J35" s="1">
        <v>881</v>
      </c>
      <c r="K35" s="15">
        <v>5</v>
      </c>
      <c r="L35" s="8">
        <v>1</v>
      </c>
      <c r="M35" s="9"/>
      <c r="N35" s="15"/>
      <c r="O35" s="15"/>
      <c r="P35" s="8"/>
      <c r="Q35" s="9"/>
      <c r="S35" s="1">
        <v>875</v>
      </c>
      <c r="T35" s="15">
        <v>6</v>
      </c>
      <c r="U35" s="8"/>
      <c r="V35" s="9"/>
      <c r="W35" s="15"/>
      <c r="X35" s="15"/>
      <c r="Y35" s="8"/>
      <c r="Z35" s="9"/>
      <c r="AB35" s="1">
        <v>874</v>
      </c>
      <c r="AC35" s="15">
        <v>2</v>
      </c>
      <c r="AD35" s="8"/>
      <c r="AE35" s="9"/>
      <c r="AF35" s="15"/>
      <c r="AG35" s="15"/>
      <c r="AH35" s="8"/>
      <c r="AI35" s="9"/>
      <c r="AN35" s="32"/>
    </row>
    <row r="36" spans="1:40" x14ac:dyDescent="0.25">
      <c r="A36" s="1">
        <v>885</v>
      </c>
      <c r="B36" s="15">
        <v>4</v>
      </c>
      <c r="C36" s="8"/>
      <c r="D36" s="9"/>
      <c r="E36" s="15"/>
      <c r="F36" s="15"/>
      <c r="G36" s="8"/>
      <c r="H36" s="9"/>
      <c r="J36" s="1">
        <v>882</v>
      </c>
      <c r="K36" s="15">
        <v>2</v>
      </c>
      <c r="L36" s="8"/>
      <c r="M36" s="9"/>
      <c r="N36" s="15"/>
      <c r="O36" s="15"/>
      <c r="P36" s="8"/>
      <c r="Q36" s="9"/>
      <c r="S36" s="1">
        <v>883</v>
      </c>
      <c r="T36" s="15">
        <v>5</v>
      </c>
      <c r="U36" s="8"/>
      <c r="V36" s="9"/>
      <c r="W36" s="15"/>
      <c r="X36" s="15"/>
      <c r="Y36" s="8"/>
      <c r="Z36" s="9"/>
      <c r="AB36" s="1">
        <v>888</v>
      </c>
      <c r="AC36" s="15"/>
      <c r="AD36" s="8"/>
      <c r="AE36" s="9"/>
      <c r="AF36" s="15"/>
      <c r="AG36" s="15"/>
      <c r="AH36" s="8"/>
      <c r="AI36" s="9"/>
      <c r="AN36" s="32"/>
    </row>
    <row r="37" spans="1:40" x14ac:dyDescent="0.25">
      <c r="A37" s="1">
        <v>886</v>
      </c>
      <c r="B37" s="15">
        <v>2</v>
      </c>
      <c r="C37" s="8"/>
      <c r="D37" s="9"/>
      <c r="E37" s="15"/>
      <c r="F37" s="15"/>
      <c r="G37" s="8"/>
      <c r="H37" s="9"/>
      <c r="J37" s="1">
        <v>883</v>
      </c>
      <c r="K37" s="15">
        <v>2</v>
      </c>
      <c r="L37" s="8"/>
      <c r="M37" s="9"/>
      <c r="N37" s="15"/>
      <c r="O37" s="15"/>
      <c r="P37" s="8"/>
      <c r="Q37" s="9"/>
      <c r="S37" s="1">
        <v>884</v>
      </c>
      <c r="T37" s="15">
        <v>6</v>
      </c>
      <c r="U37" s="8"/>
      <c r="V37" s="9"/>
      <c r="W37" s="15"/>
      <c r="X37" s="15"/>
      <c r="Y37" s="8"/>
      <c r="Z37" s="9"/>
      <c r="AB37" s="1">
        <v>890</v>
      </c>
      <c r="AC37" s="15"/>
      <c r="AD37" s="8"/>
      <c r="AE37" s="9"/>
      <c r="AF37" s="15"/>
      <c r="AG37" s="15"/>
      <c r="AH37" s="8"/>
      <c r="AI37" s="9"/>
      <c r="AN37" s="32"/>
    </row>
    <row r="38" spans="1:40" x14ac:dyDescent="0.25">
      <c r="A38" s="1">
        <v>892</v>
      </c>
      <c r="B38" s="15"/>
      <c r="C38" s="8"/>
      <c r="D38" s="9"/>
      <c r="E38" s="15"/>
      <c r="F38" s="15"/>
      <c r="G38" s="8"/>
      <c r="H38" s="9"/>
      <c r="J38" s="1">
        <v>896</v>
      </c>
      <c r="K38" s="15"/>
      <c r="L38" s="8"/>
      <c r="M38" s="9"/>
      <c r="N38" s="15"/>
      <c r="O38" s="15"/>
      <c r="P38" s="8"/>
      <c r="Q38" s="9"/>
      <c r="S38" s="1">
        <v>894</v>
      </c>
      <c r="T38" s="15"/>
      <c r="U38" s="8"/>
      <c r="V38" s="9"/>
      <c r="W38" s="15"/>
      <c r="X38" s="15"/>
      <c r="Y38" s="8"/>
      <c r="Z38" s="9"/>
      <c r="AB38" s="1">
        <v>891</v>
      </c>
      <c r="AC38" s="15"/>
      <c r="AD38" s="8"/>
      <c r="AE38" s="9"/>
      <c r="AF38" s="15"/>
      <c r="AG38" s="15"/>
      <c r="AH38" s="8"/>
      <c r="AI38" s="9"/>
      <c r="AN38" s="32"/>
    </row>
    <row r="39" spans="1:40" x14ac:dyDescent="0.25">
      <c r="A39" s="1">
        <v>897</v>
      </c>
      <c r="B39" s="15"/>
      <c r="C39" s="8"/>
      <c r="D39" s="9"/>
      <c r="E39" s="15"/>
      <c r="F39" s="15"/>
      <c r="G39" s="8"/>
      <c r="H39" s="9"/>
      <c r="J39" s="1">
        <v>899</v>
      </c>
      <c r="K39" s="15"/>
      <c r="L39" s="8"/>
      <c r="M39" s="9"/>
      <c r="N39" s="15"/>
      <c r="O39" s="15"/>
      <c r="P39" s="8"/>
      <c r="Q39" s="9"/>
      <c r="S39" s="1">
        <v>897</v>
      </c>
      <c r="T39" s="15"/>
      <c r="U39" s="8"/>
      <c r="V39" s="9"/>
      <c r="W39" s="15"/>
      <c r="X39" s="15"/>
      <c r="Y39" s="8"/>
      <c r="Z39" s="9"/>
      <c r="AB39" s="1">
        <v>895</v>
      </c>
      <c r="AC39" s="15"/>
      <c r="AD39" s="8"/>
      <c r="AE39" s="9"/>
      <c r="AF39" s="15"/>
      <c r="AG39" s="15"/>
      <c r="AH39" s="8"/>
      <c r="AI39" s="9"/>
    </row>
    <row r="40" spans="1:40" x14ac:dyDescent="0.25">
      <c r="A40" s="1">
        <v>907</v>
      </c>
      <c r="B40" s="15"/>
      <c r="C40" s="8"/>
      <c r="D40" s="9"/>
      <c r="E40" s="15"/>
      <c r="F40" s="15"/>
      <c r="G40" s="8"/>
      <c r="H40" s="9"/>
      <c r="J40" s="1">
        <v>905</v>
      </c>
      <c r="K40" s="15"/>
      <c r="L40" s="8"/>
      <c r="M40" s="9"/>
      <c r="N40" s="15"/>
      <c r="O40" s="15"/>
      <c r="P40" s="8"/>
      <c r="Q40" s="9"/>
      <c r="S40" s="1">
        <v>903</v>
      </c>
      <c r="T40" s="15"/>
      <c r="U40" s="8"/>
      <c r="V40" s="9"/>
      <c r="W40" s="15"/>
      <c r="X40" s="15"/>
      <c r="Y40" s="8"/>
      <c r="Z40" s="9"/>
      <c r="AB40" s="1">
        <v>905</v>
      </c>
      <c r="AC40" s="15"/>
      <c r="AD40" s="8"/>
      <c r="AE40" s="9"/>
      <c r="AF40" s="15"/>
      <c r="AG40" s="15"/>
      <c r="AH40" s="8"/>
      <c r="AI40" s="9"/>
    </row>
    <row r="41" spans="1:40" x14ac:dyDescent="0.25">
      <c r="A41" s="1">
        <v>908</v>
      </c>
      <c r="B41" s="15"/>
      <c r="C41" s="8"/>
      <c r="D41" s="9"/>
      <c r="E41" s="15"/>
      <c r="F41" s="15"/>
      <c r="G41" s="8"/>
      <c r="H41" s="9"/>
      <c r="J41" s="1">
        <v>908</v>
      </c>
      <c r="K41" s="15"/>
      <c r="L41" s="8"/>
      <c r="M41" s="9"/>
      <c r="N41" s="15"/>
      <c r="O41" s="15"/>
      <c r="P41" s="8"/>
      <c r="Q41" s="9"/>
      <c r="S41" s="1">
        <v>906</v>
      </c>
      <c r="T41" s="15"/>
      <c r="U41" s="8"/>
      <c r="V41" s="9"/>
      <c r="W41" s="15"/>
      <c r="X41" s="15"/>
      <c r="Y41" s="8"/>
      <c r="Z41" s="9"/>
      <c r="AB41" s="1">
        <v>907</v>
      </c>
      <c r="AC41" s="15"/>
      <c r="AD41" s="8"/>
      <c r="AE41" s="9"/>
      <c r="AF41" s="15"/>
      <c r="AG41" s="15"/>
      <c r="AH41" s="8"/>
      <c r="AI41" s="9"/>
    </row>
    <row r="42" spans="1:40" x14ac:dyDescent="0.25">
      <c r="A42" s="1">
        <v>911</v>
      </c>
      <c r="B42" s="16"/>
      <c r="C42" s="10"/>
      <c r="D42" s="11"/>
      <c r="E42" s="16"/>
      <c r="F42" s="16"/>
      <c r="G42" s="10"/>
      <c r="H42" s="11"/>
      <c r="J42" s="1">
        <v>910</v>
      </c>
      <c r="K42" s="16"/>
      <c r="L42" s="10"/>
      <c r="M42" s="11"/>
      <c r="N42" s="16"/>
      <c r="O42" s="16"/>
      <c r="P42" s="10"/>
      <c r="Q42" s="11"/>
      <c r="S42" s="1">
        <v>909</v>
      </c>
      <c r="T42" s="16"/>
      <c r="U42" s="10"/>
      <c r="V42" s="11"/>
      <c r="W42" s="16"/>
      <c r="X42" s="16"/>
      <c r="Y42" s="10"/>
      <c r="Z42" s="11"/>
      <c r="AB42" s="1">
        <v>909</v>
      </c>
      <c r="AC42" s="16"/>
      <c r="AD42" s="10"/>
      <c r="AE42" s="11"/>
      <c r="AF42" s="16"/>
      <c r="AG42" s="16"/>
      <c r="AH42" s="10"/>
      <c r="AI42" s="11"/>
    </row>
    <row r="43" spans="1:40" x14ac:dyDescent="0.25">
      <c r="A43" s="1">
        <v>916</v>
      </c>
      <c r="B43" s="16"/>
      <c r="C43" s="10"/>
      <c r="D43" s="11"/>
      <c r="E43" s="16"/>
      <c r="F43" s="16"/>
      <c r="G43" s="10"/>
      <c r="H43" s="11"/>
      <c r="J43" s="1">
        <v>914</v>
      </c>
      <c r="K43" s="16"/>
      <c r="L43" s="10"/>
      <c r="M43" s="11"/>
      <c r="N43" s="16"/>
      <c r="O43" s="16"/>
      <c r="P43" s="10"/>
      <c r="Q43" s="11"/>
      <c r="S43" s="1">
        <v>912</v>
      </c>
      <c r="T43" s="16"/>
      <c r="U43" s="10"/>
      <c r="V43" s="11"/>
      <c r="W43" s="16"/>
      <c r="X43" s="16"/>
      <c r="Y43" s="10"/>
      <c r="Z43" s="11"/>
      <c r="AB43" s="1">
        <v>915</v>
      </c>
      <c r="AC43" s="16"/>
      <c r="AD43" s="10"/>
      <c r="AE43" s="11"/>
      <c r="AF43" s="16"/>
      <c r="AG43" s="16"/>
      <c r="AH43" s="10"/>
      <c r="AI43" s="11"/>
    </row>
    <row r="44" spans="1:40" x14ac:dyDescent="0.25">
      <c r="A44" s="1">
        <v>923</v>
      </c>
      <c r="B44" s="16"/>
      <c r="C44" s="10"/>
      <c r="D44" s="11"/>
      <c r="E44" s="16"/>
      <c r="F44" s="16"/>
      <c r="G44" s="10"/>
      <c r="H44" s="11"/>
      <c r="J44" s="1">
        <v>918</v>
      </c>
      <c r="K44" s="16"/>
      <c r="L44" s="10"/>
      <c r="M44" s="11"/>
      <c r="N44" s="16"/>
      <c r="O44" s="16"/>
      <c r="P44" s="10"/>
      <c r="Q44" s="11"/>
      <c r="S44" s="1">
        <v>918</v>
      </c>
      <c r="T44" s="16"/>
      <c r="U44" s="10"/>
      <c r="V44" s="11"/>
      <c r="W44" s="16"/>
      <c r="X44" s="16"/>
      <c r="Y44" s="10"/>
      <c r="Z44" s="11"/>
      <c r="AB44" s="1">
        <v>921</v>
      </c>
      <c r="AC44" s="16"/>
      <c r="AD44" s="10"/>
      <c r="AE44" s="11"/>
      <c r="AF44" s="16"/>
      <c r="AG44" s="16"/>
      <c r="AH44" s="10"/>
      <c r="AI44" s="11"/>
    </row>
    <row r="45" spans="1:40" x14ac:dyDescent="0.25">
      <c r="A45" s="1">
        <v>924</v>
      </c>
      <c r="B45" s="15"/>
      <c r="C45" s="8"/>
      <c r="D45" s="9"/>
      <c r="E45" s="15"/>
      <c r="F45" s="15"/>
      <c r="G45" s="8"/>
      <c r="H45" s="9"/>
      <c r="J45" s="1">
        <v>919</v>
      </c>
      <c r="K45" s="15"/>
      <c r="L45" s="8"/>
      <c r="M45" s="9"/>
      <c r="N45" s="15"/>
      <c r="O45" s="15"/>
      <c r="P45" s="8"/>
      <c r="Q45" s="9"/>
      <c r="S45" s="1">
        <v>926</v>
      </c>
      <c r="T45" s="15"/>
      <c r="U45" s="8"/>
      <c r="V45" s="9"/>
      <c r="W45" s="15"/>
      <c r="X45" s="15"/>
      <c r="Y45" s="8"/>
      <c r="Z45" s="9"/>
      <c r="AB45" s="1">
        <v>922</v>
      </c>
      <c r="AC45" s="15"/>
      <c r="AD45" s="8"/>
      <c r="AE45" s="9"/>
      <c r="AF45" s="15"/>
      <c r="AG45" s="15"/>
      <c r="AH45" s="8"/>
      <c r="AI45" s="9"/>
    </row>
    <row r="46" spans="1:40" x14ac:dyDescent="0.25">
      <c r="A46" s="1">
        <v>930</v>
      </c>
      <c r="B46" s="15"/>
      <c r="C46" s="8"/>
      <c r="D46" s="9"/>
      <c r="E46" s="15"/>
      <c r="F46" s="15"/>
      <c r="G46" s="8"/>
      <c r="H46" s="9"/>
      <c r="J46" s="1">
        <v>932</v>
      </c>
      <c r="K46" s="15"/>
      <c r="L46" s="8"/>
      <c r="M46" s="9"/>
      <c r="N46" s="15"/>
      <c r="O46" s="15"/>
      <c r="P46" s="8"/>
      <c r="Q46" s="9"/>
      <c r="S46" s="1">
        <v>931</v>
      </c>
      <c r="T46" s="15"/>
      <c r="U46" s="8"/>
      <c r="V46" s="9"/>
      <c r="W46" s="15"/>
      <c r="X46" s="15"/>
      <c r="Y46" s="8"/>
      <c r="Z46" s="9"/>
      <c r="AB46" s="1">
        <v>927</v>
      </c>
      <c r="AC46" s="15"/>
      <c r="AD46" s="8"/>
      <c r="AE46" s="9"/>
      <c r="AF46" s="15"/>
      <c r="AG46" s="15"/>
      <c r="AH46" s="8"/>
      <c r="AI46" s="9"/>
    </row>
    <row r="47" spans="1:40" ht="15.75" thickBot="1" x14ac:dyDescent="0.3">
      <c r="A47" s="1">
        <v>931</v>
      </c>
      <c r="B47" s="15"/>
      <c r="C47" s="8"/>
      <c r="D47" s="9"/>
      <c r="E47" s="15"/>
      <c r="F47" s="15"/>
      <c r="G47" s="8"/>
      <c r="H47" s="9"/>
      <c r="J47" s="1">
        <v>935</v>
      </c>
      <c r="K47" s="15"/>
      <c r="L47" s="8"/>
      <c r="M47" s="9"/>
      <c r="N47" s="15"/>
      <c r="O47" s="15"/>
      <c r="P47" s="8"/>
      <c r="Q47" s="9"/>
      <c r="S47" s="1">
        <v>933</v>
      </c>
      <c r="T47" s="15"/>
      <c r="U47" s="8"/>
      <c r="V47" s="9"/>
      <c r="W47" s="15"/>
      <c r="X47" s="15"/>
      <c r="Y47" s="8"/>
      <c r="Z47" s="9"/>
      <c r="AB47" s="1">
        <v>928</v>
      </c>
      <c r="AC47" s="15"/>
      <c r="AD47" s="8"/>
      <c r="AE47" s="9"/>
      <c r="AF47" s="15"/>
      <c r="AG47" s="15"/>
      <c r="AH47" s="8"/>
      <c r="AI47" s="9"/>
    </row>
    <row r="48" spans="1:40" ht="15.75" thickBot="1" x14ac:dyDescent="0.3">
      <c r="A48" s="1"/>
      <c r="B48" s="23">
        <f t="shared" ref="B48:H48" si="5">SUM(B32:B47)</f>
        <v>11</v>
      </c>
      <c r="C48" s="24">
        <f t="shared" si="5"/>
        <v>0</v>
      </c>
      <c r="D48" s="24">
        <f t="shared" si="5"/>
        <v>0</v>
      </c>
      <c r="E48" s="24">
        <f t="shared" si="5"/>
        <v>0</v>
      </c>
      <c r="F48" s="24">
        <f t="shared" si="5"/>
        <v>0</v>
      </c>
      <c r="G48" s="24">
        <f t="shared" si="5"/>
        <v>0</v>
      </c>
      <c r="H48" s="22">
        <f t="shared" si="5"/>
        <v>0</v>
      </c>
      <c r="J48" s="1"/>
      <c r="K48" s="23">
        <f t="shared" ref="K48:Q48" si="6">SUM(K32:K47)</f>
        <v>16</v>
      </c>
      <c r="L48" s="24">
        <f t="shared" si="6"/>
        <v>1</v>
      </c>
      <c r="M48" s="24">
        <f t="shared" si="6"/>
        <v>0</v>
      </c>
      <c r="N48" s="24">
        <f t="shared" si="6"/>
        <v>0</v>
      </c>
      <c r="O48" s="24">
        <f t="shared" si="6"/>
        <v>0</v>
      </c>
      <c r="P48" s="24">
        <f t="shared" si="6"/>
        <v>0</v>
      </c>
      <c r="Q48" s="22">
        <f t="shared" si="6"/>
        <v>0</v>
      </c>
      <c r="S48" s="1"/>
      <c r="T48" s="23">
        <f t="shared" ref="T48:Z48" si="7">SUM(T32:T47)</f>
        <v>30</v>
      </c>
      <c r="U48" s="24">
        <f t="shared" si="7"/>
        <v>0</v>
      </c>
      <c r="V48" s="24">
        <f t="shared" si="7"/>
        <v>0</v>
      </c>
      <c r="W48" s="24">
        <f t="shared" si="7"/>
        <v>0</v>
      </c>
      <c r="X48" s="24">
        <f t="shared" si="7"/>
        <v>0</v>
      </c>
      <c r="Y48" s="24">
        <f t="shared" si="7"/>
        <v>0</v>
      </c>
      <c r="Z48" s="22">
        <f t="shared" si="7"/>
        <v>0</v>
      </c>
      <c r="AB48" s="1"/>
      <c r="AC48" s="23">
        <f t="shared" ref="AC48:AI48" si="8">SUM(AC32:AC47)</f>
        <v>13</v>
      </c>
      <c r="AD48" s="24">
        <f t="shared" si="8"/>
        <v>0</v>
      </c>
      <c r="AE48" s="24">
        <f t="shared" si="8"/>
        <v>0</v>
      </c>
      <c r="AF48" s="24">
        <f t="shared" si="8"/>
        <v>0</v>
      </c>
      <c r="AG48" s="24">
        <f t="shared" si="8"/>
        <v>0</v>
      </c>
      <c r="AH48" s="24">
        <f t="shared" si="8"/>
        <v>0</v>
      </c>
      <c r="AI48" s="22">
        <f t="shared" si="8"/>
        <v>0</v>
      </c>
    </row>
    <row r="49" spans="1:41" ht="15.75" thickBot="1" x14ac:dyDescent="0.3">
      <c r="A49" s="1"/>
      <c r="B49" s="25">
        <f>B48*0.5</f>
        <v>5.5</v>
      </c>
      <c r="C49" s="26">
        <f>C48*2</f>
        <v>0</v>
      </c>
      <c r="D49" s="26">
        <f>D48*3</f>
        <v>0</v>
      </c>
      <c r="E49" s="26">
        <f>E48*10</f>
        <v>0</v>
      </c>
      <c r="F49" s="26">
        <f>F48*2.5</f>
        <v>0</v>
      </c>
      <c r="G49" s="27">
        <f>G48*3</f>
        <v>0</v>
      </c>
      <c r="H49" s="28">
        <f>H48*4</f>
        <v>0</v>
      </c>
      <c r="J49" s="1"/>
      <c r="K49" s="25">
        <f>K48*0.5</f>
        <v>8</v>
      </c>
      <c r="L49" s="26">
        <f>L48*2</f>
        <v>2</v>
      </c>
      <c r="M49" s="26">
        <f>M48*3</f>
        <v>0</v>
      </c>
      <c r="N49" s="26">
        <f>N48*10</f>
        <v>0</v>
      </c>
      <c r="O49" s="26">
        <f>O48*2.5</f>
        <v>0</v>
      </c>
      <c r="P49" s="27">
        <f>P48*3</f>
        <v>0</v>
      </c>
      <c r="Q49" s="28">
        <f>Q48*4</f>
        <v>0</v>
      </c>
      <c r="S49" s="1"/>
      <c r="T49" s="25">
        <f>T48*0.5</f>
        <v>15</v>
      </c>
      <c r="U49" s="26">
        <f>U48*2</f>
        <v>0</v>
      </c>
      <c r="V49" s="26">
        <f>V48*3</f>
        <v>0</v>
      </c>
      <c r="W49" s="26">
        <f>W48*10</f>
        <v>0</v>
      </c>
      <c r="X49" s="26">
        <f>X48*2.5</f>
        <v>0</v>
      </c>
      <c r="Y49" s="27">
        <f>Y48*3</f>
        <v>0</v>
      </c>
      <c r="Z49" s="28">
        <f>Z48*4</f>
        <v>0</v>
      </c>
      <c r="AB49" s="1"/>
      <c r="AC49" s="25">
        <f>AC48*0.5</f>
        <v>6.5</v>
      </c>
      <c r="AD49" s="26">
        <f>AD48*2</f>
        <v>0</v>
      </c>
      <c r="AE49" s="26">
        <f>AE48*3</f>
        <v>0</v>
      </c>
      <c r="AF49" s="26">
        <f>AF48*10</f>
        <v>0</v>
      </c>
      <c r="AG49" s="26">
        <f>AG48*2.5</f>
        <v>0</v>
      </c>
      <c r="AH49" s="27">
        <f>AH48*3</f>
        <v>0</v>
      </c>
      <c r="AI49" s="28">
        <f>AI48*4</f>
        <v>0</v>
      </c>
    </row>
    <row r="50" spans="1:41" ht="15.75" thickBot="1" x14ac:dyDescent="0.3">
      <c r="A50" s="1"/>
      <c r="B50" s="53">
        <f>SUM(B49:H49)</f>
        <v>5.5</v>
      </c>
      <c r="C50" s="54"/>
      <c r="D50" s="54"/>
      <c r="E50" s="54"/>
      <c r="F50" s="54"/>
      <c r="G50" s="54"/>
      <c r="H50" s="55"/>
      <c r="J50" s="1"/>
      <c r="K50" s="53">
        <f>SUM(K49:Q49)</f>
        <v>10</v>
      </c>
      <c r="L50" s="54"/>
      <c r="M50" s="54"/>
      <c r="N50" s="54"/>
      <c r="O50" s="54"/>
      <c r="P50" s="54"/>
      <c r="Q50" s="55"/>
      <c r="S50" s="1"/>
      <c r="T50" s="53">
        <f>SUM(T49:Z49)</f>
        <v>15</v>
      </c>
      <c r="U50" s="54"/>
      <c r="V50" s="54"/>
      <c r="W50" s="54"/>
      <c r="X50" s="54"/>
      <c r="Y50" s="54"/>
      <c r="Z50" s="55"/>
      <c r="AB50" s="1"/>
      <c r="AC50" s="53">
        <f>SUM(AC49:AI49)</f>
        <v>6.5</v>
      </c>
      <c r="AD50" s="54"/>
      <c r="AE50" s="54"/>
      <c r="AF50" s="54"/>
      <c r="AG50" s="54"/>
      <c r="AH50" s="54"/>
      <c r="AI50" s="55"/>
    </row>
    <row r="51" spans="1:41" ht="15.75" thickBot="1" x14ac:dyDescent="0.3">
      <c r="A51" s="1">
        <v>400</v>
      </c>
      <c r="B51" s="56">
        <f>$A$26-B50</f>
        <v>394.5</v>
      </c>
      <c r="C51" s="57"/>
      <c r="D51" s="57"/>
      <c r="E51" s="57"/>
      <c r="F51" s="57"/>
      <c r="G51" s="57"/>
      <c r="H51" s="58"/>
      <c r="J51" s="1">
        <v>400</v>
      </c>
      <c r="K51" s="56">
        <f>$A$26-K50</f>
        <v>390</v>
      </c>
      <c r="L51" s="57"/>
      <c r="M51" s="57"/>
      <c r="N51" s="57"/>
      <c r="O51" s="57"/>
      <c r="P51" s="57"/>
      <c r="Q51" s="58"/>
      <c r="S51" s="1">
        <v>400</v>
      </c>
      <c r="T51" s="56">
        <f>$A$26-T50</f>
        <v>385</v>
      </c>
      <c r="U51" s="57"/>
      <c r="V51" s="57"/>
      <c r="W51" s="57"/>
      <c r="X51" s="57"/>
      <c r="Y51" s="57"/>
      <c r="Z51" s="58"/>
      <c r="AB51" s="1">
        <v>400</v>
      </c>
      <c r="AC51" s="56">
        <f>$A$26-AC50</f>
        <v>393.5</v>
      </c>
      <c r="AD51" s="57"/>
      <c r="AE51" s="57"/>
      <c r="AF51" s="57"/>
      <c r="AG51" s="57"/>
      <c r="AH51" s="57"/>
      <c r="AI51" s="58"/>
    </row>
    <row r="52" spans="1:41" ht="15.75" thickBot="1" x14ac:dyDescent="0.3">
      <c r="A52" s="1">
        <v>10</v>
      </c>
      <c r="B52" s="59">
        <f>B51/40</f>
        <v>9.8625000000000007</v>
      </c>
      <c r="C52" s="60"/>
      <c r="D52" s="60"/>
      <c r="E52" s="60"/>
      <c r="F52" s="60"/>
      <c r="G52" s="60"/>
      <c r="H52" s="61"/>
      <c r="J52" s="1">
        <v>10</v>
      </c>
      <c r="K52" s="59">
        <f>K51/40</f>
        <v>9.75</v>
      </c>
      <c r="L52" s="60"/>
      <c r="M52" s="60"/>
      <c r="N52" s="60"/>
      <c r="O52" s="60"/>
      <c r="P52" s="60"/>
      <c r="Q52" s="61"/>
      <c r="S52" s="1">
        <v>10</v>
      </c>
      <c r="T52" s="59">
        <f>T51/40</f>
        <v>9.625</v>
      </c>
      <c r="U52" s="60"/>
      <c r="V52" s="60"/>
      <c r="W52" s="60"/>
      <c r="X52" s="60"/>
      <c r="Y52" s="60"/>
      <c r="Z52" s="61"/>
      <c r="AB52" s="1">
        <v>10</v>
      </c>
      <c r="AC52" s="59">
        <f>AC51/40</f>
        <v>9.8375000000000004</v>
      </c>
      <c r="AD52" s="60"/>
      <c r="AE52" s="60"/>
      <c r="AF52" s="60"/>
      <c r="AG52" s="60"/>
      <c r="AH52" s="60"/>
      <c r="AI52" s="61"/>
    </row>
    <row r="54" spans="1:41" x14ac:dyDescent="0.25">
      <c r="AM54" s="32"/>
      <c r="AN54" s="32"/>
      <c r="AO54" s="32"/>
    </row>
    <row r="56" spans="1:41" x14ac:dyDescent="0.25">
      <c r="AN56" s="32"/>
      <c r="AO56" s="18"/>
    </row>
    <row r="57" spans="1:41" x14ac:dyDescent="0.25">
      <c r="AN57" s="32"/>
      <c r="AO57" s="18"/>
    </row>
    <row r="58" spans="1:41" x14ac:dyDescent="0.25">
      <c r="AN58" s="32"/>
      <c r="AO58" s="18"/>
    </row>
    <row r="59" spans="1:41" x14ac:dyDescent="0.25">
      <c r="AN59" s="32"/>
      <c r="AO59" s="18"/>
    </row>
    <row r="60" spans="1:41" x14ac:dyDescent="0.25">
      <c r="AN60" s="32"/>
      <c r="AO60" s="18"/>
    </row>
    <row r="61" spans="1:41" x14ac:dyDescent="0.25">
      <c r="AN61" s="32"/>
      <c r="AO61" s="18"/>
    </row>
    <row r="62" spans="1:41" x14ac:dyDescent="0.25">
      <c r="AN62" s="32"/>
      <c r="AO62" s="18"/>
    </row>
    <row r="63" spans="1:41" x14ac:dyDescent="0.25">
      <c r="AN63" s="32"/>
      <c r="AO63" s="18"/>
    </row>
  </sheetData>
  <sheetProtection algorithmName="SHA-512" hashValue="Yvq78BNamOa4THOKrS2nPMNa5KiLoIqQR/3nAoxmZTZDiiD9iMRWdoinFoWt1l2iIbszODXCYqZOLySTdqYKFg==" saltValue="WUNdr+ugfqkw9Kocc6H47w==" spinCount="100000" sheet="1" objects="1" scenarios="1"/>
  <sortState xmlns:xlrd2="http://schemas.microsoft.com/office/spreadsheetml/2017/richdata2" ref="AU7:AV15">
    <sortCondition descending="1" ref="AV7:AV15"/>
  </sortState>
  <mergeCells count="57">
    <mergeCell ref="B52:H52"/>
    <mergeCell ref="K52:Q52"/>
    <mergeCell ref="T52:Z52"/>
    <mergeCell ref="AC52:AI52"/>
    <mergeCell ref="AC29:AI29"/>
    <mergeCell ref="B51:H51"/>
    <mergeCell ref="K51:Q51"/>
    <mergeCell ref="T51:Z51"/>
    <mergeCell ref="AC51:AI51"/>
    <mergeCell ref="A1:AV1"/>
    <mergeCell ref="A2:AV2"/>
    <mergeCell ref="AT5:AV5"/>
    <mergeCell ref="B4:H4"/>
    <mergeCell ref="K4:Q4"/>
    <mergeCell ref="T4:Z4"/>
    <mergeCell ref="AC4:AI4"/>
    <mergeCell ref="AL4:AR4"/>
    <mergeCell ref="C5:D5"/>
    <mergeCell ref="G5:H5"/>
    <mergeCell ref="L5:M5"/>
    <mergeCell ref="P5:Q5"/>
    <mergeCell ref="U5:V5"/>
    <mergeCell ref="Y5:Z5"/>
    <mergeCell ref="AD5:AE5"/>
    <mergeCell ref="AH5:AI5"/>
    <mergeCell ref="AQ5:AR5"/>
    <mergeCell ref="AL25:AR25"/>
    <mergeCell ref="B26:H26"/>
    <mergeCell ref="K26:Q26"/>
    <mergeCell ref="T26:Z26"/>
    <mergeCell ref="AC26:AI26"/>
    <mergeCell ref="AL26:AR26"/>
    <mergeCell ref="B25:H25"/>
    <mergeCell ref="K25:Q25"/>
    <mergeCell ref="T25:Z25"/>
    <mergeCell ref="AC25:AI25"/>
    <mergeCell ref="B27:H27"/>
    <mergeCell ref="K27:Q27"/>
    <mergeCell ref="T27:Z27"/>
    <mergeCell ref="AC27:AI27"/>
    <mergeCell ref="AM5:AN5"/>
    <mergeCell ref="AL27:AR27"/>
    <mergeCell ref="AD30:AE30"/>
    <mergeCell ref="AH30:AI30"/>
    <mergeCell ref="B50:H50"/>
    <mergeCell ref="K50:Q50"/>
    <mergeCell ref="T50:Z50"/>
    <mergeCell ref="AC50:AI50"/>
    <mergeCell ref="C30:D30"/>
    <mergeCell ref="G30:H30"/>
    <mergeCell ref="L30:M30"/>
    <mergeCell ref="P30:Q30"/>
    <mergeCell ref="U30:V30"/>
    <mergeCell ref="Y30:Z30"/>
    <mergeCell ref="B29:H29"/>
    <mergeCell ref="K29:Q29"/>
    <mergeCell ref="T29:Z2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BCB2B-7FE6-4ECC-93CB-24B12DDABFA0}">
  <dimension ref="A1:AP48"/>
  <sheetViews>
    <sheetView workbookViewId="0">
      <selection sqref="A1:AM1"/>
    </sheetView>
  </sheetViews>
  <sheetFormatPr baseColWidth="10" defaultRowHeight="15" x14ac:dyDescent="0.25"/>
  <cols>
    <col min="1" max="1" width="4.85546875" bestFit="1" customWidth="1"/>
    <col min="2" max="9" width="4.7109375" customWidth="1"/>
    <col min="10" max="10" width="4.85546875" bestFit="1" customWidth="1"/>
    <col min="11" max="18" width="4.7109375" customWidth="1"/>
    <col min="19" max="19" width="4.85546875" bestFit="1" customWidth="1"/>
    <col min="20" max="27" width="4.7109375" customWidth="1"/>
    <col min="28" max="28" width="4.85546875" bestFit="1" customWidth="1"/>
    <col min="29" max="37" width="4.7109375" customWidth="1"/>
    <col min="38" max="38" width="7.5703125" bestFit="1" customWidth="1"/>
    <col min="39" max="39" width="5.5703125" bestFit="1" customWidth="1"/>
    <col min="40" max="40" width="4" customWidth="1"/>
    <col min="41" max="41" width="0.28515625" hidden="1" customWidth="1"/>
    <col min="42" max="42" width="9.5703125" hidden="1" customWidth="1"/>
  </cols>
  <sheetData>
    <row r="1" spans="1:42" ht="18.75" x14ac:dyDescent="0.3">
      <c r="A1" s="62" t="s">
        <v>68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</row>
    <row r="2" spans="1:42" x14ac:dyDescent="0.25">
      <c r="A2" s="63" t="s">
        <v>101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38"/>
      <c r="AP2" s="38"/>
    </row>
    <row r="3" spans="1:42" ht="15.75" thickBot="1" x14ac:dyDescent="0.3"/>
    <row r="4" spans="1:42" ht="15.75" thickBot="1" x14ac:dyDescent="0.3">
      <c r="A4" s="1"/>
      <c r="B4" s="64" t="s">
        <v>8</v>
      </c>
      <c r="C4" s="65"/>
      <c r="D4" s="65"/>
      <c r="E4" s="65"/>
      <c r="F4" s="65"/>
      <c r="G4" s="65"/>
      <c r="H4" s="66"/>
      <c r="I4" s="5"/>
      <c r="J4" s="1"/>
      <c r="K4" s="48" t="s">
        <v>0</v>
      </c>
      <c r="L4" s="49"/>
      <c r="M4" s="49"/>
      <c r="N4" s="49"/>
      <c r="O4" s="49"/>
      <c r="P4" s="49"/>
      <c r="Q4" s="50"/>
      <c r="R4" s="5"/>
      <c r="S4" s="1"/>
      <c r="T4" s="48" t="s">
        <v>13</v>
      </c>
      <c r="U4" s="49"/>
      <c r="V4" s="49"/>
      <c r="W4" s="49"/>
      <c r="X4" s="49"/>
      <c r="Y4" s="49"/>
      <c r="Z4" s="50"/>
      <c r="AA4" s="5"/>
      <c r="AB4" s="1"/>
      <c r="AC4" s="48" t="s">
        <v>14</v>
      </c>
      <c r="AD4" s="49"/>
      <c r="AE4" s="49"/>
      <c r="AF4" s="49"/>
      <c r="AG4" s="49"/>
      <c r="AH4" s="49"/>
      <c r="AI4" s="50"/>
      <c r="AJ4" s="5"/>
    </row>
    <row r="5" spans="1:42" x14ac:dyDescent="0.25">
      <c r="A5" s="1"/>
      <c r="B5" s="12" t="s">
        <v>1</v>
      </c>
      <c r="C5" s="67" t="s">
        <v>2</v>
      </c>
      <c r="D5" s="68"/>
      <c r="E5" s="12" t="s">
        <v>3</v>
      </c>
      <c r="F5" s="12" t="s">
        <v>4</v>
      </c>
      <c r="G5" s="67" t="s">
        <v>5</v>
      </c>
      <c r="H5" s="68"/>
      <c r="I5" s="5"/>
      <c r="J5" s="1"/>
      <c r="K5" s="12" t="s">
        <v>1</v>
      </c>
      <c r="L5" s="51" t="s">
        <v>2</v>
      </c>
      <c r="M5" s="52"/>
      <c r="N5" s="12" t="s">
        <v>3</v>
      </c>
      <c r="O5" s="12" t="s">
        <v>4</v>
      </c>
      <c r="P5" s="51" t="s">
        <v>5</v>
      </c>
      <c r="Q5" s="52"/>
      <c r="R5" s="5"/>
      <c r="S5" s="1"/>
      <c r="T5" s="12" t="s">
        <v>1</v>
      </c>
      <c r="U5" s="51" t="s">
        <v>2</v>
      </c>
      <c r="V5" s="52"/>
      <c r="W5" s="12" t="s">
        <v>3</v>
      </c>
      <c r="X5" s="12" t="s">
        <v>4</v>
      </c>
      <c r="Y5" s="51" t="s">
        <v>5</v>
      </c>
      <c r="Z5" s="52"/>
      <c r="AA5" s="5"/>
      <c r="AB5" s="1"/>
      <c r="AC5" s="12" t="s">
        <v>1</v>
      </c>
      <c r="AD5" s="51" t="s">
        <v>2</v>
      </c>
      <c r="AE5" s="52"/>
      <c r="AF5" s="12" t="s">
        <v>3</v>
      </c>
      <c r="AG5" s="12" t="s">
        <v>4</v>
      </c>
      <c r="AH5" s="51" t="s">
        <v>5</v>
      </c>
      <c r="AI5" s="52"/>
      <c r="AJ5" s="5"/>
    </row>
    <row r="6" spans="1:42" ht="15.75" thickBot="1" x14ac:dyDescent="0.3">
      <c r="A6" s="5" t="s">
        <v>10</v>
      </c>
      <c r="B6" s="13"/>
      <c r="C6" s="4">
        <v>1</v>
      </c>
      <c r="D6" s="17">
        <v>2</v>
      </c>
      <c r="E6" s="13">
        <v>3</v>
      </c>
      <c r="F6" s="13"/>
      <c r="G6" s="2">
        <v>1</v>
      </c>
      <c r="H6" s="3">
        <v>2</v>
      </c>
      <c r="I6" s="5"/>
      <c r="J6" s="5" t="s">
        <v>10</v>
      </c>
      <c r="K6" s="13"/>
      <c r="L6" s="2">
        <v>1</v>
      </c>
      <c r="M6" s="3">
        <v>2</v>
      </c>
      <c r="N6" s="13">
        <v>3</v>
      </c>
      <c r="O6" s="13"/>
      <c r="P6" s="2">
        <v>1</v>
      </c>
      <c r="Q6" s="3">
        <v>2</v>
      </c>
      <c r="R6" s="5"/>
      <c r="S6" s="5" t="s">
        <v>10</v>
      </c>
      <c r="T6" s="13"/>
      <c r="U6" s="2">
        <v>1</v>
      </c>
      <c r="V6" s="3">
        <v>2</v>
      </c>
      <c r="W6" s="13">
        <v>3</v>
      </c>
      <c r="X6" s="13"/>
      <c r="Y6" s="2">
        <v>1</v>
      </c>
      <c r="Z6" s="3">
        <v>2</v>
      </c>
      <c r="AA6" s="5"/>
      <c r="AB6" s="5" t="s">
        <v>10</v>
      </c>
      <c r="AC6" s="13"/>
      <c r="AD6" s="2">
        <v>1</v>
      </c>
      <c r="AE6" s="3">
        <v>2</v>
      </c>
      <c r="AF6" s="13">
        <v>3</v>
      </c>
      <c r="AG6" s="13"/>
      <c r="AH6" s="2">
        <v>1</v>
      </c>
      <c r="AI6" s="3">
        <v>2</v>
      </c>
      <c r="AJ6" s="5"/>
      <c r="AK6" s="69" t="s">
        <v>38</v>
      </c>
      <c r="AL6" s="69"/>
      <c r="AM6" s="69"/>
      <c r="AN6" s="31"/>
    </row>
    <row r="7" spans="1:42" x14ac:dyDescent="0.25">
      <c r="A7" s="1" t="s">
        <v>22</v>
      </c>
      <c r="B7" s="15">
        <v>15</v>
      </c>
      <c r="C7" s="8"/>
      <c r="D7" s="9"/>
      <c r="E7" s="15"/>
      <c r="F7" s="15"/>
      <c r="G7" s="8"/>
      <c r="H7" s="9"/>
      <c r="I7" s="1"/>
      <c r="J7" s="1">
        <v>444</v>
      </c>
      <c r="K7" s="14">
        <v>10</v>
      </c>
      <c r="L7" s="6"/>
      <c r="M7" s="7"/>
      <c r="N7" s="14"/>
      <c r="O7" s="14"/>
      <c r="P7" s="6"/>
      <c r="Q7" s="7"/>
      <c r="R7" s="1"/>
      <c r="S7" s="1">
        <v>441</v>
      </c>
      <c r="T7" s="14">
        <v>4</v>
      </c>
      <c r="U7" s="6"/>
      <c r="V7" s="7"/>
      <c r="W7" s="14"/>
      <c r="X7" s="14"/>
      <c r="Y7" s="6"/>
      <c r="Z7" s="7"/>
      <c r="AA7" s="1"/>
      <c r="AB7" s="1">
        <v>443</v>
      </c>
      <c r="AC7" s="14">
        <v>11</v>
      </c>
      <c r="AD7" s="6"/>
      <c r="AE7" s="7"/>
      <c r="AF7" s="14"/>
      <c r="AG7" s="14"/>
      <c r="AH7" s="6"/>
      <c r="AI7" s="7"/>
      <c r="AJ7" s="1"/>
      <c r="AL7" t="s">
        <v>37</v>
      </c>
      <c r="AM7" t="s">
        <v>36</v>
      </c>
      <c r="AO7" t="s">
        <v>37</v>
      </c>
      <c r="AP7" t="s">
        <v>36</v>
      </c>
    </row>
    <row r="8" spans="1:42" x14ac:dyDescent="0.25">
      <c r="A8" s="1" t="s">
        <v>23</v>
      </c>
      <c r="B8" s="15">
        <v>4</v>
      </c>
      <c r="C8" s="8"/>
      <c r="D8" s="9"/>
      <c r="E8" s="15"/>
      <c r="F8" s="15"/>
      <c r="G8" s="8"/>
      <c r="H8" s="9"/>
      <c r="I8" s="1"/>
      <c r="J8" s="1">
        <v>445</v>
      </c>
      <c r="K8" s="15">
        <v>12</v>
      </c>
      <c r="L8" s="8"/>
      <c r="M8" s="9"/>
      <c r="N8" s="15"/>
      <c r="O8" s="15"/>
      <c r="P8" s="8"/>
      <c r="Q8" s="9"/>
      <c r="R8" s="1"/>
      <c r="S8" s="1">
        <v>448</v>
      </c>
      <c r="T8" s="15">
        <v>7</v>
      </c>
      <c r="U8" s="8"/>
      <c r="V8" s="9"/>
      <c r="W8" s="15"/>
      <c r="X8" s="15"/>
      <c r="Y8" s="8"/>
      <c r="Z8" s="9"/>
      <c r="AA8" s="1"/>
      <c r="AB8" s="1">
        <v>445</v>
      </c>
      <c r="AC8" s="15">
        <v>11</v>
      </c>
      <c r="AD8" s="8"/>
      <c r="AE8" s="9"/>
      <c r="AF8" s="15"/>
      <c r="AG8" s="15"/>
      <c r="AH8" s="8"/>
      <c r="AI8" s="9"/>
      <c r="AJ8" s="1"/>
      <c r="AK8">
        <v>1</v>
      </c>
      <c r="AL8" s="31" t="str">
        <f>$AC$27</f>
        <v>WZK</v>
      </c>
      <c r="AM8" s="18">
        <f>$AC$48</f>
        <v>9.661538461538461</v>
      </c>
      <c r="AO8" s="31" t="str">
        <f>$B$4</f>
        <v>ZNA</v>
      </c>
      <c r="AP8" s="18">
        <f>$B$25</f>
        <v>9.5142857142857142</v>
      </c>
    </row>
    <row r="9" spans="1:42" x14ac:dyDescent="0.25">
      <c r="A9" s="1" t="s">
        <v>24</v>
      </c>
      <c r="B9" s="15">
        <v>10</v>
      </c>
      <c r="C9" s="8"/>
      <c r="D9" s="9"/>
      <c r="E9" s="15"/>
      <c r="F9" s="15"/>
      <c r="G9" s="8"/>
      <c r="H9" s="9"/>
      <c r="I9" s="1"/>
      <c r="J9" s="1">
        <v>451</v>
      </c>
      <c r="K9" s="15">
        <v>8</v>
      </c>
      <c r="L9" s="8"/>
      <c r="M9" s="9"/>
      <c r="N9" s="15"/>
      <c r="O9" s="15">
        <v>1</v>
      </c>
      <c r="P9" s="8"/>
      <c r="Q9" s="9"/>
      <c r="R9" s="1"/>
      <c r="S9" s="1">
        <v>451</v>
      </c>
      <c r="T9" s="15">
        <v>6</v>
      </c>
      <c r="U9" s="8"/>
      <c r="V9" s="9"/>
      <c r="W9" s="15"/>
      <c r="X9" s="15"/>
      <c r="Y9" s="8"/>
      <c r="Z9" s="9"/>
      <c r="AA9" s="1"/>
      <c r="AB9" s="1">
        <v>452</v>
      </c>
      <c r="AC9" s="15">
        <v>6</v>
      </c>
      <c r="AD9" s="8"/>
      <c r="AE9" s="9"/>
      <c r="AF9" s="15">
        <v>1</v>
      </c>
      <c r="AG9" s="15"/>
      <c r="AH9" s="8"/>
      <c r="AI9" s="9"/>
      <c r="AJ9" s="1"/>
      <c r="AK9">
        <v>2</v>
      </c>
      <c r="AL9" s="31" t="str">
        <f>$B$27</f>
        <v>ENLWP</v>
      </c>
      <c r="AM9" s="18">
        <f>$B$48</f>
        <v>9.6142857142857139</v>
      </c>
      <c r="AO9" s="31" t="str">
        <f>$K$4</f>
        <v>KAZSc</v>
      </c>
      <c r="AP9" s="18">
        <f>$K$25</f>
        <v>9.4285714285714288</v>
      </c>
    </row>
    <row r="10" spans="1:42" x14ac:dyDescent="0.25">
      <c r="A10" s="1" t="s">
        <v>25</v>
      </c>
      <c r="B10" s="15">
        <v>5</v>
      </c>
      <c r="C10" s="8"/>
      <c r="D10" s="9"/>
      <c r="E10" s="15"/>
      <c r="F10" s="15"/>
      <c r="G10" s="8"/>
      <c r="H10" s="9"/>
      <c r="I10" s="1"/>
      <c r="J10" s="1">
        <v>455</v>
      </c>
      <c r="K10" s="15">
        <v>5</v>
      </c>
      <c r="L10" s="8"/>
      <c r="M10" s="9"/>
      <c r="N10" s="15"/>
      <c r="O10" s="15"/>
      <c r="P10" s="8"/>
      <c r="Q10" s="9"/>
      <c r="R10" s="1"/>
      <c r="S10" s="1">
        <v>453</v>
      </c>
      <c r="T10" s="15">
        <v>11</v>
      </c>
      <c r="U10" s="8"/>
      <c r="V10" s="9"/>
      <c r="W10" s="15"/>
      <c r="X10" s="15"/>
      <c r="Y10" s="8"/>
      <c r="Z10" s="9"/>
      <c r="AA10" s="1"/>
      <c r="AB10" s="1">
        <v>456</v>
      </c>
      <c r="AC10" s="15">
        <v>14</v>
      </c>
      <c r="AD10" s="8"/>
      <c r="AE10" s="9"/>
      <c r="AF10" s="15"/>
      <c r="AG10" s="15"/>
      <c r="AH10" s="8"/>
      <c r="AI10" s="9"/>
      <c r="AJ10" s="1"/>
      <c r="AK10">
        <v>3</v>
      </c>
      <c r="AL10" s="31" t="str">
        <f>$T$4</f>
        <v>MZV</v>
      </c>
      <c r="AM10" s="18">
        <f>$T$25</f>
        <v>9.6</v>
      </c>
      <c r="AO10" s="31" t="str">
        <f>$T$4</f>
        <v>MZV</v>
      </c>
      <c r="AP10" s="18">
        <f>$T$25</f>
        <v>9.6</v>
      </c>
    </row>
    <row r="11" spans="1:42" x14ac:dyDescent="0.25">
      <c r="A11" s="1" t="s">
        <v>26</v>
      </c>
      <c r="B11" s="15"/>
      <c r="C11" s="8"/>
      <c r="D11" s="9"/>
      <c r="E11" s="15"/>
      <c r="F11" s="15"/>
      <c r="G11" s="8"/>
      <c r="H11" s="9"/>
      <c r="I11" s="1"/>
      <c r="J11" s="1">
        <v>459</v>
      </c>
      <c r="K11" s="15"/>
      <c r="L11" s="8"/>
      <c r="M11" s="9"/>
      <c r="N11" s="15"/>
      <c r="O11" s="15"/>
      <c r="P11" s="8"/>
      <c r="Q11" s="9"/>
      <c r="R11" s="1"/>
      <c r="S11" s="1">
        <v>462</v>
      </c>
      <c r="T11" s="15"/>
      <c r="U11" s="8"/>
      <c r="V11" s="9"/>
      <c r="W11" s="15"/>
      <c r="X11" s="15"/>
      <c r="Y11" s="8"/>
      <c r="Z11" s="9"/>
      <c r="AA11" s="1"/>
      <c r="AB11" s="1">
        <v>458</v>
      </c>
      <c r="AC11" s="15"/>
      <c r="AD11" s="8"/>
      <c r="AE11" s="9"/>
      <c r="AF11" s="15"/>
      <c r="AG11" s="15"/>
      <c r="AH11" s="8"/>
      <c r="AI11" s="9"/>
      <c r="AJ11" s="1"/>
      <c r="AK11">
        <v>4</v>
      </c>
      <c r="AL11" s="31" t="str">
        <f>$T$27</f>
        <v>ROSC</v>
      </c>
      <c r="AM11" s="18">
        <f>$T$48</f>
        <v>9.5285714285714285</v>
      </c>
      <c r="AO11" s="31" t="str">
        <f>$AC$4</f>
        <v>KWK</v>
      </c>
      <c r="AP11" s="18">
        <f>$AC$25</f>
        <v>9.1142857142857139</v>
      </c>
    </row>
    <row r="12" spans="1:42" x14ac:dyDescent="0.25">
      <c r="A12" s="1" t="s">
        <v>27</v>
      </c>
      <c r="B12" s="15"/>
      <c r="C12" s="8"/>
      <c r="D12" s="9"/>
      <c r="E12" s="15"/>
      <c r="F12" s="15"/>
      <c r="G12" s="8"/>
      <c r="H12" s="9"/>
      <c r="I12" s="1"/>
      <c r="J12" s="1">
        <v>461</v>
      </c>
      <c r="K12" s="15"/>
      <c r="L12" s="8"/>
      <c r="M12" s="9"/>
      <c r="N12" s="15"/>
      <c r="O12" s="15"/>
      <c r="P12" s="8"/>
      <c r="Q12" s="9"/>
      <c r="R12" s="1"/>
      <c r="S12" s="1">
        <v>463</v>
      </c>
      <c r="T12" s="15"/>
      <c r="U12" s="8"/>
      <c r="V12" s="9"/>
      <c r="W12" s="15"/>
      <c r="X12" s="15"/>
      <c r="Y12" s="8"/>
      <c r="Z12" s="9"/>
      <c r="AA12" s="1"/>
      <c r="AB12" s="1">
        <v>460</v>
      </c>
      <c r="AC12" s="15"/>
      <c r="AD12" s="8"/>
      <c r="AE12" s="9"/>
      <c r="AF12" s="15"/>
      <c r="AG12" s="15"/>
      <c r="AH12" s="8"/>
      <c r="AI12" s="9"/>
      <c r="AJ12" s="1"/>
      <c r="AK12">
        <v>5</v>
      </c>
      <c r="AL12" s="31" t="str">
        <f>$B$4</f>
        <v>ZNA</v>
      </c>
      <c r="AM12" s="18">
        <f>$B$25</f>
        <v>9.5142857142857142</v>
      </c>
      <c r="AO12" s="31" t="str">
        <f>$B$27</f>
        <v>ENLWP</v>
      </c>
      <c r="AP12" s="18">
        <f>$B$48</f>
        <v>9.6142857142857139</v>
      </c>
    </row>
    <row r="13" spans="1:42" x14ac:dyDescent="0.25">
      <c r="A13" s="1" t="s">
        <v>28</v>
      </c>
      <c r="B13" s="15"/>
      <c r="C13" s="8"/>
      <c r="D13" s="9"/>
      <c r="E13" s="15"/>
      <c r="F13" s="15"/>
      <c r="G13" s="8"/>
      <c r="H13" s="9"/>
      <c r="I13" s="1"/>
      <c r="J13" s="1">
        <v>466</v>
      </c>
      <c r="K13" s="15"/>
      <c r="L13" s="8"/>
      <c r="M13" s="9"/>
      <c r="N13" s="15"/>
      <c r="O13" s="15"/>
      <c r="P13" s="8"/>
      <c r="Q13" s="9"/>
      <c r="R13" s="1"/>
      <c r="S13" s="1">
        <v>464</v>
      </c>
      <c r="T13" s="15"/>
      <c r="U13" s="8"/>
      <c r="V13" s="9"/>
      <c r="W13" s="15"/>
      <c r="X13" s="15"/>
      <c r="Y13" s="8"/>
      <c r="Z13" s="9"/>
      <c r="AA13" s="1"/>
      <c r="AB13" s="1">
        <v>464</v>
      </c>
      <c r="AC13" s="15"/>
      <c r="AD13" s="8"/>
      <c r="AE13" s="9"/>
      <c r="AF13" s="15"/>
      <c r="AG13" s="15"/>
      <c r="AH13" s="8"/>
      <c r="AI13" s="9"/>
      <c r="AJ13" s="1"/>
      <c r="AK13">
        <v>6</v>
      </c>
      <c r="AL13" s="31" t="str">
        <f>$K$27</f>
        <v>RDM</v>
      </c>
      <c r="AM13" s="18">
        <f>$K$48</f>
        <v>9.4428571428571431</v>
      </c>
      <c r="AO13" s="31" t="str">
        <f>$K$27</f>
        <v>RDM</v>
      </c>
      <c r="AP13" s="18">
        <f>$K$48</f>
        <v>9.4428571428571431</v>
      </c>
    </row>
    <row r="14" spans="1:42" x14ac:dyDescent="0.25">
      <c r="A14" s="1" t="s">
        <v>29</v>
      </c>
      <c r="B14" s="15"/>
      <c r="C14" s="8"/>
      <c r="D14" s="9"/>
      <c r="E14" s="15"/>
      <c r="F14" s="15"/>
      <c r="G14" s="8"/>
      <c r="H14" s="9"/>
      <c r="I14" s="1"/>
      <c r="J14" s="1">
        <v>473</v>
      </c>
      <c r="K14" s="15"/>
      <c r="L14" s="8"/>
      <c r="M14" s="9"/>
      <c r="N14" s="15"/>
      <c r="O14" s="15"/>
      <c r="P14" s="8"/>
      <c r="Q14" s="9"/>
      <c r="R14" s="1"/>
      <c r="S14" s="1">
        <v>468</v>
      </c>
      <c r="T14" s="15"/>
      <c r="U14" s="8"/>
      <c r="V14" s="9"/>
      <c r="W14" s="15"/>
      <c r="X14" s="15"/>
      <c r="Y14" s="8"/>
      <c r="Z14" s="9"/>
      <c r="AA14" s="1"/>
      <c r="AB14" s="1">
        <v>470</v>
      </c>
      <c r="AC14" s="15"/>
      <c r="AD14" s="8"/>
      <c r="AE14" s="9"/>
      <c r="AF14" s="15"/>
      <c r="AG14" s="15"/>
      <c r="AH14" s="8"/>
      <c r="AI14" s="9"/>
      <c r="AJ14" s="1"/>
      <c r="AK14">
        <v>7</v>
      </c>
      <c r="AL14" s="31" t="str">
        <f>$K$4</f>
        <v>KAZSc</v>
      </c>
      <c r="AM14" s="18">
        <f>$K$25</f>
        <v>9.4285714285714288</v>
      </c>
      <c r="AO14" s="31" t="str">
        <f>$T$27</f>
        <v>ROSC</v>
      </c>
      <c r="AP14" s="18">
        <f>$T$48</f>
        <v>9.5285714285714285</v>
      </c>
    </row>
    <row r="15" spans="1:42" x14ac:dyDescent="0.25">
      <c r="A15" s="1" t="s">
        <v>30</v>
      </c>
      <c r="B15" s="19"/>
      <c r="C15" s="20"/>
      <c r="D15" s="21"/>
      <c r="E15" s="19"/>
      <c r="F15" s="19"/>
      <c r="G15" s="20"/>
      <c r="H15" s="21"/>
      <c r="I15" s="1"/>
      <c r="J15" s="1">
        <v>475</v>
      </c>
      <c r="K15" s="15"/>
      <c r="L15" s="8"/>
      <c r="M15" s="9"/>
      <c r="N15" s="15"/>
      <c r="O15" s="15"/>
      <c r="P15" s="8"/>
      <c r="Q15" s="9"/>
      <c r="R15" s="1"/>
      <c r="S15" s="1">
        <v>474</v>
      </c>
      <c r="T15" s="15"/>
      <c r="U15" s="8"/>
      <c r="V15" s="9"/>
      <c r="W15" s="15"/>
      <c r="X15" s="15"/>
      <c r="Y15" s="8"/>
      <c r="Z15" s="9"/>
      <c r="AA15" s="1"/>
      <c r="AB15" s="1">
        <v>475</v>
      </c>
      <c r="AC15" s="15"/>
      <c r="AD15" s="8"/>
      <c r="AE15" s="9"/>
      <c r="AF15" s="15"/>
      <c r="AG15" s="15"/>
      <c r="AH15" s="8"/>
      <c r="AI15" s="9"/>
      <c r="AJ15" s="1"/>
      <c r="AK15">
        <v>8</v>
      </c>
      <c r="AL15" s="31" t="str">
        <f>$AC$4</f>
        <v>KWK</v>
      </c>
      <c r="AM15" s="18">
        <f>$AC$25</f>
        <v>9.1142857142857139</v>
      </c>
      <c r="AO15" s="31" t="str">
        <f>$AC$27</f>
        <v>WZK</v>
      </c>
      <c r="AP15" s="18">
        <f>$AC$48</f>
        <v>9.661538461538461</v>
      </c>
    </row>
    <row r="16" spans="1:42" x14ac:dyDescent="0.25">
      <c r="A16" s="1" t="s">
        <v>31</v>
      </c>
      <c r="B16" s="15"/>
      <c r="C16" s="8"/>
      <c r="D16" s="9"/>
      <c r="E16" s="15"/>
      <c r="F16" s="15"/>
      <c r="G16" s="8"/>
      <c r="H16" s="9"/>
      <c r="I16" s="1"/>
      <c r="J16" s="1">
        <v>477</v>
      </c>
      <c r="K16" s="15"/>
      <c r="L16" s="8"/>
      <c r="M16" s="9"/>
      <c r="N16" s="15"/>
      <c r="O16" s="15"/>
      <c r="P16" s="8"/>
      <c r="Q16" s="9"/>
      <c r="R16" s="1"/>
      <c r="S16" s="1">
        <v>477</v>
      </c>
      <c r="T16" s="15"/>
      <c r="U16" s="8"/>
      <c r="V16" s="9"/>
      <c r="W16" s="15"/>
      <c r="X16" s="15"/>
      <c r="Y16" s="8"/>
      <c r="Z16" s="9"/>
      <c r="AA16" s="1"/>
      <c r="AB16" s="1">
        <v>481</v>
      </c>
      <c r="AC16" s="15"/>
      <c r="AD16" s="8"/>
      <c r="AE16" s="9"/>
      <c r="AF16" s="15"/>
      <c r="AG16" s="15"/>
      <c r="AH16" s="8"/>
      <c r="AI16" s="9"/>
      <c r="AJ16" s="1"/>
    </row>
    <row r="17" spans="1:38" x14ac:dyDescent="0.25">
      <c r="A17" s="1" t="s">
        <v>32</v>
      </c>
      <c r="B17" s="15"/>
      <c r="C17" s="8"/>
      <c r="D17" s="9"/>
      <c r="E17" s="15"/>
      <c r="F17" s="15"/>
      <c r="G17" s="8"/>
      <c r="H17" s="9"/>
      <c r="I17" s="1"/>
      <c r="J17" s="1">
        <v>482</v>
      </c>
      <c r="K17" s="16"/>
      <c r="L17" s="10"/>
      <c r="M17" s="11"/>
      <c r="N17" s="16"/>
      <c r="O17" s="16"/>
      <c r="P17" s="10"/>
      <c r="Q17" s="11"/>
      <c r="R17" s="1"/>
      <c r="S17" s="1">
        <v>480</v>
      </c>
      <c r="T17" s="16"/>
      <c r="U17" s="10"/>
      <c r="V17" s="11"/>
      <c r="W17" s="16"/>
      <c r="X17" s="16"/>
      <c r="Y17" s="10"/>
      <c r="Z17" s="11"/>
      <c r="AA17" s="1"/>
      <c r="AB17" s="1">
        <v>483</v>
      </c>
      <c r="AC17" s="16"/>
      <c r="AD17" s="10"/>
      <c r="AE17" s="11"/>
      <c r="AF17" s="16"/>
      <c r="AG17" s="16"/>
      <c r="AH17" s="10"/>
      <c r="AI17" s="11"/>
      <c r="AJ17" s="1"/>
    </row>
    <row r="18" spans="1:38" x14ac:dyDescent="0.25">
      <c r="A18" s="1" t="s">
        <v>33</v>
      </c>
      <c r="B18" s="15"/>
      <c r="C18" s="8"/>
      <c r="D18" s="9"/>
      <c r="E18" s="15"/>
      <c r="F18" s="15"/>
      <c r="G18" s="8"/>
      <c r="H18" s="9"/>
      <c r="I18" s="1"/>
      <c r="J18" s="1">
        <v>486</v>
      </c>
      <c r="K18" s="15"/>
      <c r="L18" s="8"/>
      <c r="M18" s="9"/>
      <c r="N18" s="15"/>
      <c r="O18" s="15"/>
      <c r="P18" s="8"/>
      <c r="Q18" s="9"/>
      <c r="R18" s="1"/>
      <c r="S18" s="1">
        <v>487</v>
      </c>
      <c r="T18" s="15"/>
      <c r="U18" s="8"/>
      <c r="V18" s="9"/>
      <c r="W18" s="15"/>
      <c r="X18" s="15"/>
      <c r="Y18" s="8"/>
      <c r="Z18" s="9"/>
      <c r="AA18" s="1"/>
      <c r="AB18" s="1">
        <v>485</v>
      </c>
      <c r="AC18" s="15"/>
      <c r="AD18" s="8"/>
      <c r="AE18" s="9"/>
      <c r="AF18" s="15"/>
      <c r="AG18" s="15"/>
      <c r="AH18" s="8"/>
      <c r="AI18" s="9"/>
      <c r="AJ18" s="1"/>
    </row>
    <row r="19" spans="1:38" x14ac:dyDescent="0.25">
      <c r="A19" s="1" t="s">
        <v>34</v>
      </c>
      <c r="B19" s="15"/>
      <c r="C19" s="8"/>
      <c r="D19" s="9"/>
      <c r="E19" s="15"/>
      <c r="F19" s="15"/>
      <c r="G19" s="8"/>
      <c r="H19" s="9"/>
      <c r="I19" s="1"/>
      <c r="J19" s="1">
        <v>491</v>
      </c>
      <c r="K19" s="15"/>
      <c r="L19" s="8"/>
      <c r="M19" s="9"/>
      <c r="N19" s="15"/>
      <c r="O19" s="15"/>
      <c r="P19" s="8"/>
      <c r="Q19" s="9"/>
      <c r="R19" s="1"/>
      <c r="S19" s="1">
        <v>492</v>
      </c>
      <c r="T19" s="15"/>
      <c r="U19" s="8"/>
      <c r="V19" s="9"/>
      <c r="W19" s="15"/>
      <c r="X19" s="15"/>
      <c r="Y19" s="8"/>
      <c r="Z19" s="9"/>
      <c r="AA19" s="1"/>
      <c r="AB19" s="1">
        <v>490</v>
      </c>
      <c r="AC19" s="15"/>
      <c r="AD19" s="8"/>
      <c r="AE19" s="9"/>
      <c r="AF19" s="15"/>
      <c r="AG19" s="15"/>
      <c r="AH19" s="8"/>
      <c r="AI19" s="9"/>
      <c r="AJ19" s="1"/>
    </row>
    <row r="20" spans="1:38" ht="15.75" thickBot="1" x14ac:dyDescent="0.3">
      <c r="A20" s="1" t="s">
        <v>35</v>
      </c>
      <c r="B20" s="19"/>
      <c r="C20" s="20"/>
      <c r="D20" s="21"/>
      <c r="E20" s="19"/>
      <c r="F20" s="19"/>
      <c r="G20" s="20"/>
      <c r="H20" s="21"/>
      <c r="I20" s="1"/>
      <c r="J20" s="1">
        <v>494</v>
      </c>
      <c r="K20" s="15"/>
      <c r="L20" s="8"/>
      <c r="M20" s="9"/>
      <c r="N20" s="15"/>
      <c r="O20" s="15"/>
      <c r="P20" s="8"/>
      <c r="Q20" s="9"/>
      <c r="R20" s="1"/>
      <c r="S20" s="1">
        <v>495</v>
      </c>
      <c r="T20" s="15"/>
      <c r="U20" s="8"/>
      <c r="V20" s="9"/>
      <c r="W20" s="15"/>
      <c r="X20" s="15"/>
      <c r="Y20" s="8"/>
      <c r="Z20" s="9"/>
      <c r="AA20" s="1"/>
      <c r="AB20" s="1">
        <v>495</v>
      </c>
      <c r="AC20" s="15"/>
      <c r="AD20" s="8"/>
      <c r="AE20" s="9"/>
      <c r="AF20" s="15"/>
      <c r="AG20" s="15"/>
      <c r="AH20" s="8"/>
      <c r="AI20" s="9"/>
      <c r="AJ20" s="1"/>
    </row>
    <row r="21" spans="1:38" ht="15.75" thickBot="1" x14ac:dyDescent="0.3">
      <c r="A21" s="1"/>
      <c r="B21" s="23">
        <f t="shared" ref="B21:H21" si="0">SUM(B7:B20)</f>
        <v>34</v>
      </c>
      <c r="C21" s="24">
        <f t="shared" si="0"/>
        <v>0</v>
      </c>
      <c r="D21" s="24">
        <f t="shared" si="0"/>
        <v>0</v>
      </c>
      <c r="E21" s="24">
        <f t="shared" si="0"/>
        <v>0</v>
      </c>
      <c r="F21" s="24">
        <f t="shared" si="0"/>
        <v>0</v>
      </c>
      <c r="G21" s="24">
        <f t="shared" si="0"/>
        <v>0</v>
      </c>
      <c r="H21" s="22">
        <f t="shared" si="0"/>
        <v>0</v>
      </c>
      <c r="I21" s="5"/>
      <c r="J21" s="1"/>
      <c r="K21" s="23">
        <f t="shared" ref="K21:Q21" si="1">SUM(K7:K20)</f>
        <v>35</v>
      </c>
      <c r="L21" s="24">
        <f t="shared" si="1"/>
        <v>0</v>
      </c>
      <c r="M21" s="24">
        <f t="shared" si="1"/>
        <v>0</v>
      </c>
      <c r="N21" s="24">
        <f t="shared" si="1"/>
        <v>0</v>
      </c>
      <c r="O21" s="24">
        <f t="shared" si="1"/>
        <v>1</v>
      </c>
      <c r="P21" s="24">
        <f t="shared" si="1"/>
        <v>0</v>
      </c>
      <c r="Q21" s="22">
        <f t="shared" si="1"/>
        <v>0</v>
      </c>
      <c r="R21" s="5"/>
      <c r="S21" s="1"/>
      <c r="T21" s="23">
        <f t="shared" ref="T21:Z21" si="2">SUM(T7:T20)</f>
        <v>28</v>
      </c>
      <c r="U21" s="24">
        <f t="shared" si="2"/>
        <v>0</v>
      </c>
      <c r="V21" s="24">
        <f t="shared" si="2"/>
        <v>0</v>
      </c>
      <c r="W21" s="24">
        <f t="shared" si="2"/>
        <v>0</v>
      </c>
      <c r="X21" s="24">
        <f t="shared" si="2"/>
        <v>0</v>
      </c>
      <c r="Y21" s="24">
        <f t="shared" si="2"/>
        <v>0</v>
      </c>
      <c r="Z21" s="22">
        <f t="shared" si="2"/>
        <v>0</v>
      </c>
      <c r="AA21" s="5"/>
      <c r="AB21" s="1"/>
      <c r="AC21" s="23">
        <f t="shared" ref="AC21:AI21" si="3">SUM(AC7:AC20)</f>
        <v>42</v>
      </c>
      <c r="AD21" s="24">
        <f t="shared" si="3"/>
        <v>0</v>
      </c>
      <c r="AE21" s="24">
        <f t="shared" si="3"/>
        <v>0</v>
      </c>
      <c r="AF21" s="24">
        <f t="shared" si="3"/>
        <v>1</v>
      </c>
      <c r="AG21" s="24">
        <f t="shared" si="3"/>
        <v>0</v>
      </c>
      <c r="AH21" s="24">
        <f t="shared" si="3"/>
        <v>0</v>
      </c>
      <c r="AI21" s="22">
        <f t="shared" si="3"/>
        <v>0</v>
      </c>
      <c r="AJ21" s="5"/>
    </row>
    <row r="22" spans="1:38" ht="15.75" thickBot="1" x14ac:dyDescent="0.3">
      <c r="A22" s="1"/>
      <c r="B22" s="25">
        <f>B21*0.5</f>
        <v>17</v>
      </c>
      <c r="C22" s="26">
        <f>C21*2</f>
        <v>0</v>
      </c>
      <c r="D22" s="26">
        <f>D21*3</f>
        <v>0</v>
      </c>
      <c r="E22" s="26">
        <f>E21*10</f>
        <v>0</v>
      </c>
      <c r="F22" s="26">
        <f>F21*2.5</f>
        <v>0</v>
      </c>
      <c r="G22" s="27">
        <f>G21*3</f>
        <v>0</v>
      </c>
      <c r="H22" s="28">
        <f>H21*4</f>
        <v>0</v>
      </c>
      <c r="I22" s="1"/>
      <c r="J22" s="1"/>
      <c r="K22" s="25">
        <f>K21*0.5</f>
        <v>17.5</v>
      </c>
      <c r="L22" s="26">
        <f>L21*2</f>
        <v>0</v>
      </c>
      <c r="M22" s="26">
        <f>M21*3</f>
        <v>0</v>
      </c>
      <c r="N22" s="26">
        <f>N21*10</f>
        <v>0</v>
      </c>
      <c r="O22" s="26">
        <f>O21*2.5</f>
        <v>2.5</v>
      </c>
      <c r="P22" s="27">
        <f>P21*3</f>
        <v>0</v>
      </c>
      <c r="Q22" s="28">
        <f>Q21*4</f>
        <v>0</v>
      </c>
      <c r="R22" s="1"/>
      <c r="S22" s="1"/>
      <c r="T22" s="25">
        <f>T21*0.5</f>
        <v>14</v>
      </c>
      <c r="U22" s="26">
        <f>U21*2</f>
        <v>0</v>
      </c>
      <c r="V22" s="26">
        <f>V21*3</f>
        <v>0</v>
      </c>
      <c r="W22" s="26">
        <f>W21*10</f>
        <v>0</v>
      </c>
      <c r="X22" s="26">
        <f>X21*2.5</f>
        <v>0</v>
      </c>
      <c r="Y22" s="27">
        <f>Y21*3</f>
        <v>0</v>
      </c>
      <c r="Z22" s="28">
        <f>Z21*4</f>
        <v>0</v>
      </c>
      <c r="AA22" s="1"/>
      <c r="AB22" s="1"/>
      <c r="AC22" s="25">
        <f>AC21*0.5</f>
        <v>21</v>
      </c>
      <c r="AD22" s="26">
        <f>AD21*2</f>
        <v>0</v>
      </c>
      <c r="AE22" s="26">
        <f>AE21*3</f>
        <v>0</v>
      </c>
      <c r="AF22" s="26">
        <f>AF21*10</f>
        <v>10</v>
      </c>
      <c r="AG22" s="26">
        <f>AG21*2.5</f>
        <v>0</v>
      </c>
      <c r="AH22" s="27">
        <f>AH21*3</f>
        <v>0</v>
      </c>
      <c r="AI22" s="28">
        <f>AI21*4</f>
        <v>0</v>
      </c>
      <c r="AJ22" s="1"/>
    </row>
    <row r="23" spans="1:38" ht="15.75" thickBot="1" x14ac:dyDescent="0.3">
      <c r="A23" s="1"/>
      <c r="B23" s="53">
        <f>SUM(B22:H22)</f>
        <v>17</v>
      </c>
      <c r="C23" s="54"/>
      <c r="D23" s="54"/>
      <c r="E23" s="54"/>
      <c r="F23" s="54"/>
      <c r="G23" s="54"/>
      <c r="H23" s="55"/>
      <c r="I23" s="1"/>
      <c r="J23" s="1"/>
      <c r="K23" s="53">
        <f>SUM(K22:Q22)</f>
        <v>20</v>
      </c>
      <c r="L23" s="54"/>
      <c r="M23" s="54"/>
      <c r="N23" s="54"/>
      <c r="O23" s="54"/>
      <c r="P23" s="54"/>
      <c r="Q23" s="55"/>
      <c r="R23" s="1"/>
      <c r="S23" s="1"/>
      <c r="T23" s="53">
        <f>SUM(T22:Z22)</f>
        <v>14</v>
      </c>
      <c r="U23" s="54"/>
      <c r="V23" s="54"/>
      <c r="W23" s="54"/>
      <c r="X23" s="54"/>
      <c r="Y23" s="54"/>
      <c r="Z23" s="55"/>
      <c r="AA23" s="1"/>
      <c r="AB23" s="1"/>
      <c r="AC23" s="53">
        <f>SUM(AC22:AI22)</f>
        <v>31</v>
      </c>
      <c r="AD23" s="54"/>
      <c r="AE23" s="54"/>
      <c r="AF23" s="54"/>
      <c r="AG23" s="54"/>
      <c r="AH23" s="54"/>
      <c r="AI23" s="55"/>
      <c r="AJ23" s="1"/>
    </row>
    <row r="24" spans="1:38" ht="15.75" thickBot="1" x14ac:dyDescent="0.3">
      <c r="A24" s="1">
        <v>350</v>
      </c>
      <c r="B24" s="56">
        <f>$A$24-B23</f>
        <v>333</v>
      </c>
      <c r="C24" s="57"/>
      <c r="D24" s="57"/>
      <c r="E24" s="57"/>
      <c r="F24" s="57"/>
      <c r="G24" s="57"/>
      <c r="H24" s="58"/>
      <c r="I24" s="29"/>
      <c r="J24" s="1">
        <v>350</v>
      </c>
      <c r="K24" s="56">
        <f>$A$24-K23</f>
        <v>330</v>
      </c>
      <c r="L24" s="57"/>
      <c r="M24" s="57"/>
      <c r="N24" s="57"/>
      <c r="O24" s="57"/>
      <c r="P24" s="57"/>
      <c r="Q24" s="58"/>
      <c r="R24" s="33"/>
      <c r="S24" s="1">
        <v>350</v>
      </c>
      <c r="T24" s="56">
        <f>$A$24-T23</f>
        <v>336</v>
      </c>
      <c r="U24" s="57"/>
      <c r="V24" s="57"/>
      <c r="W24" s="57"/>
      <c r="X24" s="57"/>
      <c r="Y24" s="57"/>
      <c r="Z24" s="58"/>
      <c r="AA24" s="33"/>
      <c r="AB24" s="1">
        <v>350</v>
      </c>
      <c r="AC24" s="56">
        <f>$A$24-AC23</f>
        <v>319</v>
      </c>
      <c r="AD24" s="57"/>
      <c r="AE24" s="57"/>
      <c r="AF24" s="57"/>
      <c r="AG24" s="57"/>
      <c r="AH24" s="57"/>
      <c r="AI24" s="58"/>
      <c r="AJ24" s="29"/>
    </row>
    <row r="25" spans="1:38" ht="15.75" thickBot="1" x14ac:dyDescent="0.3">
      <c r="A25" s="1">
        <v>10</v>
      </c>
      <c r="B25" s="59">
        <f>B24/35</f>
        <v>9.5142857142857142</v>
      </c>
      <c r="C25" s="60"/>
      <c r="D25" s="60"/>
      <c r="E25" s="60"/>
      <c r="F25" s="60"/>
      <c r="G25" s="60"/>
      <c r="H25" s="61"/>
      <c r="I25" s="30"/>
      <c r="J25" s="1">
        <v>10</v>
      </c>
      <c r="K25" s="59">
        <f>K24/35</f>
        <v>9.4285714285714288</v>
      </c>
      <c r="L25" s="60"/>
      <c r="M25" s="60"/>
      <c r="N25" s="60"/>
      <c r="O25" s="60"/>
      <c r="P25" s="60"/>
      <c r="Q25" s="61"/>
      <c r="R25" s="30"/>
      <c r="S25" s="1">
        <v>10</v>
      </c>
      <c r="T25" s="59">
        <f>T24/35</f>
        <v>9.6</v>
      </c>
      <c r="U25" s="60"/>
      <c r="V25" s="60"/>
      <c r="W25" s="60"/>
      <c r="X25" s="60"/>
      <c r="Y25" s="60"/>
      <c r="Z25" s="61"/>
      <c r="AA25" s="30"/>
      <c r="AB25" s="1">
        <v>10</v>
      </c>
      <c r="AC25" s="59">
        <f>AC24/35</f>
        <v>9.1142857142857139</v>
      </c>
      <c r="AD25" s="60"/>
      <c r="AE25" s="60"/>
      <c r="AF25" s="60"/>
      <c r="AG25" s="60"/>
      <c r="AH25" s="60"/>
      <c r="AI25" s="61"/>
      <c r="AJ25" s="30"/>
    </row>
    <row r="26" spans="1:38" ht="15.75" thickBot="1" x14ac:dyDescent="0.3"/>
    <row r="27" spans="1:38" ht="15.75" thickBot="1" x14ac:dyDescent="0.3">
      <c r="A27" s="1"/>
      <c r="B27" s="48" t="s">
        <v>11</v>
      </c>
      <c r="C27" s="49"/>
      <c r="D27" s="49"/>
      <c r="E27" s="49"/>
      <c r="F27" s="49"/>
      <c r="G27" s="49"/>
      <c r="H27" s="50"/>
      <c r="J27" s="1"/>
      <c r="K27" s="48" t="s">
        <v>7</v>
      </c>
      <c r="L27" s="49"/>
      <c r="M27" s="49"/>
      <c r="N27" s="49"/>
      <c r="O27" s="49"/>
      <c r="P27" s="49"/>
      <c r="Q27" s="50"/>
      <c r="S27" s="1"/>
      <c r="T27" s="48" t="s">
        <v>12</v>
      </c>
      <c r="U27" s="49"/>
      <c r="V27" s="49"/>
      <c r="W27" s="49"/>
      <c r="X27" s="49"/>
      <c r="Y27" s="49"/>
      <c r="Z27" s="50"/>
      <c r="AB27" s="1"/>
      <c r="AC27" s="48" t="s">
        <v>6</v>
      </c>
      <c r="AD27" s="49"/>
      <c r="AE27" s="49"/>
      <c r="AF27" s="49"/>
      <c r="AG27" s="49"/>
      <c r="AH27" s="49"/>
      <c r="AI27" s="50"/>
    </row>
    <row r="28" spans="1:38" x14ac:dyDescent="0.25">
      <c r="A28" s="1"/>
      <c r="B28" s="12" t="s">
        <v>1</v>
      </c>
      <c r="C28" s="51" t="s">
        <v>2</v>
      </c>
      <c r="D28" s="52"/>
      <c r="E28" s="12" t="s">
        <v>3</v>
      </c>
      <c r="F28" s="12" t="s">
        <v>4</v>
      </c>
      <c r="G28" s="51" t="s">
        <v>5</v>
      </c>
      <c r="H28" s="52"/>
      <c r="J28" s="1"/>
      <c r="K28" s="12" t="s">
        <v>1</v>
      </c>
      <c r="L28" s="51" t="s">
        <v>2</v>
      </c>
      <c r="M28" s="52"/>
      <c r="N28" s="12" t="s">
        <v>3</v>
      </c>
      <c r="O28" s="12" t="s">
        <v>4</v>
      </c>
      <c r="P28" s="51" t="s">
        <v>5</v>
      </c>
      <c r="Q28" s="52"/>
      <c r="S28" s="1"/>
      <c r="T28" s="12" t="s">
        <v>1</v>
      </c>
      <c r="U28" s="51" t="s">
        <v>2</v>
      </c>
      <c r="V28" s="52"/>
      <c r="W28" s="12" t="s">
        <v>3</v>
      </c>
      <c r="X28" s="12" t="s">
        <v>4</v>
      </c>
      <c r="Y28" s="51" t="s">
        <v>5</v>
      </c>
      <c r="Z28" s="52"/>
      <c r="AB28" s="1"/>
      <c r="AC28" s="12" t="s">
        <v>1</v>
      </c>
      <c r="AD28" s="51" t="s">
        <v>2</v>
      </c>
      <c r="AE28" s="52"/>
      <c r="AF28" s="12" t="s">
        <v>3</v>
      </c>
      <c r="AG28" s="12" t="s">
        <v>4</v>
      </c>
      <c r="AH28" s="51" t="s">
        <v>5</v>
      </c>
      <c r="AI28" s="52"/>
    </row>
    <row r="29" spans="1:38" ht="15.75" thickBot="1" x14ac:dyDescent="0.3">
      <c r="A29" s="5" t="s">
        <v>10</v>
      </c>
      <c r="B29" s="13"/>
      <c r="C29" s="2">
        <v>1</v>
      </c>
      <c r="D29" s="3">
        <v>2</v>
      </c>
      <c r="E29" s="13">
        <v>3</v>
      </c>
      <c r="F29" s="13"/>
      <c r="G29" s="2">
        <v>1</v>
      </c>
      <c r="H29" s="3">
        <v>2</v>
      </c>
      <c r="J29" s="5" t="s">
        <v>10</v>
      </c>
      <c r="K29" s="13"/>
      <c r="L29" s="2">
        <v>1</v>
      </c>
      <c r="M29" s="3">
        <v>2</v>
      </c>
      <c r="N29" s="13">
        <v>3</v>
      </c>
      <c r="O29" s="13"/>
      <c r="P29" s="2">
        <v>1</v>
      </c>
      <c r="Q29" s="3">
        <v>2</v>
      </c>
      <c r="S29" s="5" t="s">
        <v>10</v>
      </c>
      <c r="T29" s="13"/>
      <c r="U29" s="2">
        <v>1</v>
      </c>
      <c r="V29" s="3">
        <v>2</v>
      </c>
      <c r="W29" s="13">
        <v>3</v>
      </c>
      <c r="X29" s="13"/>
      <c r="Y29" s="2">
        <v>1</v>
      </c>
      <c r="Z29" s="3">
        <v>2</v>
      </c>
      <c r="AB29" s="5" t="s">
        <v>10</v>
      </c>
      <c r="AC29" s="13"/>
      <c r="AD29" s="2">
        <v>1</v>
      </c>
      <c r="AE29" s="3">
        <v>2</v>
      </c>
      <c r="AF29" s="13">
        <v>3</v>
      </c>
      <c r="AG29" s="13"/>
      <c r="AH29" s="2">
        <v>1</v>
      </c>
      <c r="AI29" s="3">
        <v>2</v>
      </c>
    </row>
    <row r="30" spans="1:38" x14ac:dyDescent="0.25">
      <c r="A30" s="1">
        <v>444</v>
      </c>
      <c r="B30" s="14">
        <v>11</v>
      </c>
      <c r="C30" s="6"/>
      <c r="D30" s="7"/>
      <c r="E30" s="14"/>
      <c r="F30" s="14"/>
      <c r="G30" s="6"/>
      <c r="H30" s="7"/>
      <c r="J30" s="1">
        <v>441</v>
      </c>
      <c r="K30" s="14">
        <v>6</v>
      </c>
      <c r="L30" s="6"/>
      <c r="M30" s="7"/>
      <c r="N30" s="14"/>
      <c r="O30" s="14"/>
      <c r="P30" s="6"/>
      <c r="Q30" s="7"/>
      <c r="S30" s="1">
        <v>442</v>
      </c>
      <c r="T30" s="14">
        <v>7</v>
      </c>
      <c r="U30" s="6"/>
      <c r="V30" s="7"/>
      <c r="W30" s="14"/>
      <c r="X30" s="14"/>
      <c r="Y30" s="6"/>
      <c r="Z30" s="7"/>
      <c r="AB30" s="1">
        <v>442</v>
      </c>
      <c r="AC30" s="14">
        <v>10</v>
      </c>
      <c r="AD30" s="6"/>
      <c r="AE30" s="7"/>
      <c r="AF30" s="14"/>
      <c r="AG30" s="14"/>
      <c r="AH30" s="6"/>
      <c r="AI30" s="7"/>
    </row>
    <row r="31" spans="1:38" x14ac:dyDescent="0.25">
      <c r="A31" s="1">
        <v>448</v>
      </c>
      <c r="B31" s="15">
        <v>2</v>
      </c>
      <c r="C31" s="8"/>
      <c r="D31" s="9"/>
      <c r="E31" s="15"/>
      <c r="F31" s="15"/>
      <c r="G31" s="8"/>
      <c r="H31" s="9"/>
      <c r="J31" s="1">
        <v>446</v>
      </c>
      <c r="K31" s="15">
        <v>13</v>
      </c>
      <c r="L31" s="8">
        <v>1</v>
      </c>
      <c r="M31" s="9"/>
      <c r="N31" s="15"/>
      <c r="O31" s="15"/>
      <c r="P31" s="8"/>
      <c r="Q31" s="9">
        <v>1</v>
      </c>
      <c r="S31" s="1">
        <v>446</v>
      </c>
      <c r="T31" s="15">
        <v>6</v>
      </c>
      <c r="U31" s="8"/>
      <c r="V31" s="9"/>
      <c r="W31" s="15"/>
      <c r="X31" s="15"/>
      <c r="Y31" s="8"/>
      <c r="Z31" s="9"/>
      <c r="AB31" s="1">
        <v>447</v>
      </c>
      <c r="AC31" s="15">
        <v>4</v>
      </c>
      <c r="AD31" s="8"/>
      <c r="AE31" s="9"/>
      <c r="AF31" s="15"/>
      <c r="AG31" s="15"/>
      <c r="AH31" s="8"/>
      <c r="AI31" s="9"/>
      <c r="AL31" s="32"/>
    </row>
    <row r="32" spans="1:38" x14ac:dyDescent="0.25">
      <c r="A32" s="1">
        <v>449</v>
      </c>
      <c r="B32" s="39"/>
      <c r="C32" s="8"/>
      <c r="D32" s="9"/>
      <c r="E32" s="15"/>
      <c r="F32" s="15"/>
      <c r="G32" s="8"/>
      <c r="H32" s="9"/>
      <c r="J32" s="1">
        <v>454</v>
      </c>
      <c r="K32" s="15">
        <v>8</v>
      </c>
      <c r="L32" s="8"/>
      <c r="M32" s="9"/>
      <c r="N32" s="15"/>
      <c r="O32" s="15"/>
      <c r="P32" s="8"/>
      <c r="Q32" s="9"/>
      <c r="S32" s="1">
        <v>450</v>
      </c>
      <c r="T32" s="15">
        <v>8</v>
      </c>
      <c r="U32" s="8"/>
      <c r="V32" s="9"/>
      <c r="W32" s="15"/>
      <c r="X32" s="15"/>
      <c r="Y32" s="8"/>
      <c r="Z32" s="9"/>
      <c r="AB32" s="1">
        <v>449</v>
      </c>
      <c r="AC32" s="39"/>
      <c r="AD32" s="8"/>
      <c r="AE32" s="9"/>
      <c r="AF32" s="15"/>
      <c r="AG32" s="15"/>
      <c r="AH32" s="8"/>
      <c r="AI32" s="9"/>
      <c r="AL32" s="32"/>
    </row>
    <row r="33" spans="1:38" x14ac:dyDescent="0.25">
      <c r="A33" s="1">
        <v>456</v>
      </c>
      <c r="B33" s="15">
        <v>14</v>
      </c>
      <c r="C33" s="8"/>
      <c r="D33" s="9"/>
      <c r="E33" s="15"/>
      <c r="F33" s="15"/>
      <c r="G33" s="8"/>
      <c r="H33" s="9"/>
      <c r="J33" s="1">
        <v>459</v>
      </c>
      <c r="K33" s="15"/>
      <c r="L33" s="8"/>
      <c r="M33" s="9"/>
      <c r="N33" s="15"/>
      <c r="O33" s="15"/>
      <c r="P33" s="8"/>
      <c r="Q33" s="9"/>
      <c r="S33" s="1">
        <v>453</v>
      </c>
      <c r="T33" s="15">
        <v>12</v>
      </c>
      <c r="U33" s="8"/>
      <c r="V33" s="9"/>
      <c r="W33" s="15"/>
      <c r="X33" s="15"/>
      <c r="Y33" s="8"/>
      <c r="Z33" s="9"/>
      <c r="AB33" s="1">
        <v>452</v>
      </c>
      <c r="AC33" s="15">
        <v>5</v>
      </c>
      <c r="AD33" s="8"/>
      <c r="AE33" s="9"/>
      <c r="AF33" s="15"/>
      <c r="AG33" s="15"/>
      <c r="AH33" s="8"/>
      <c r="AI33" s="9"/>
      <c r="AL33" s="32"/>
    </row>
    <row r="34" spans="1:38" x14ac:dyDescent="0.25">
      <c r="A34" s="1">
        <v>457</v>
      </c>
      <c r="B34" s="15"/>
      <c r="C34" s="8"/>
      <c r="D34" s="9"/>
      <c r="E34" s="15"/>
      <c r="F34" s="15"/>
      <c r="G34" s="8"/>
      <c r="H34" s="9"/>
      <c r="J34" s="1">
        <v>460</v>
      </c>
      <c r="K34" s="15"/>
      <c r="L34" s="8"/>
      <c r="M34" s="9"/>
      <c r="N34" s="15"/>
      <c r="O34" s="15"/>
      <c r="P34" s="8"/>
      <c r="Q34" s="9"/>
      <c r="S34" s="1">
        <v>458</v>
      </c>
      <c r="T34" s="15"/>
      <c r="U34" s="8"/>
      <c r="V34" s="9"/>
      <c r="W34" s="15"/>
      <c r="X34" s="15"/>
      <c r="Y34" s="8"/>
      <c r="Z34" s="9"/>
      <c r="AB34" s="1">
        <v>454</v>
      </c>
      <c r="AC34" s="15">
        <v>3</v>
      </c>
      <c r="AD34" s="8"/>
      <c r="AE34" s="9"/>
      <c r="AF34" s="15"/>
      <c r="AG34" s="15"/>
      <c r="AH34" s="8"/>
      <c r="AI34" s="9"/>
      <c r="AL34" s="32"/>
    </row>
    <row r="35" spans="1:38" x14ac:dyDescent="0.25">
      <c r="A35" s="1">
        <v>465</v>
      </c>
      <c r="B35" s="15"/>
      <c r="C35" s="8"/>
      <c r="D35" s="9"/>
      <c r="E35" s="15"/>
      <c r="F35" s="15"/>
      <c r="G35" s="8"/>
      <c r="H35" s="9"/>
      <c r="J35" s="1">
        <v>467</v>
      </c>
      <c r="K35" s="15"/>
      <c r="L35" s="8"/>
      <c r="M35" s="9"/>
      <c r="N35" s="15"/>
      <c r="O35" s="15"/>
      <c r="P35" s="8"/>
      <c r="Q35" s="9"/>
      <c r="S35" s="1">
        <v>461</v>
      </c>
      <c r="T35" s="15"/>
      <c r="U35" s="8"/>
      <c r="V35" s="9"/>
      <c r="W35" s="15"/>
      <c r="X35" s="15"/>
      <c r="Y35" s="8"/>
      <c r="Z35" s="9"/>
      <c r="AB35" s="1">
        <v>462</v>
      </c>
      <c r="AC35" s="15"/>
      <c r="AD35" s="8"/>
      <c r="AE35" s="9"/>
      <c r="AF35" s="15"/>
      <c r="AG35" s="15"/>
      <c r="AH35" s="8"/>
      <c r="AI35" s="9"/>
      <c r="AL35" s="32"/>
    </row>
    <row r="36" spans="1:38" x14ac:dyDescent="0.25">
      <c r="A36" s="1">
        <v>472</v>
      </c>
      <c r="B36" s="15"/>
      <c r="C36" s="8"/>
      <c r="D36" s="9"/>
      <c r="E36" s="15"/>
      <c r="F36" s="15"/>
      <c r="G36" s="8"/>
      <c r="H36" s="9"/>
      <c r="J36" s="1">
        <v>468</v>
      </c>
      <c r="K36" s="15"/>
      <c r="L36" s="8"/>
      <c r="M36" s="9"/>
      <c r="N36" s="15"/>
      <c r="O36" s="15"/>
      <c r="P36" s="8"/>
      <c r="Q36" s="9"/>
      <c r="S36" s="1">
        <v>465</v>
      </c>
      <c r="T36" s="15"/>
      <c r="U36" s="8"/>
      <c r="V36" s="9"/>
      <c r="W36" s="15"/>
      <c r="X36" s="15"/>
      <c r="Y36" s="8"/>
      <c r="Z36" s="9"/>
      <c r="AB36" s="1">
        <v>466</v>
      </c>
      <c r="AC36" s="15"/>
      <c r="AD36" s="8"/>
      <c r="AE36" s="9"/>
      <c r="AF36" s="15"/>
      <c r="AG36" s="15"/>
      <c r="AH36" s="8"/>
      <c r="AI36" s="9"/>
      <c r="AL36" s="32"/>
    </row>
    <row r="37" spans="1:38" x14ac:dyDescent="0.25">
      <c r="A37" s="1">
        <v>473</v>
      </c>
      <c r="B37" s="15"/>
      <c r="C37" s="8"/>
      <c r="D37" s="9"/>
      <c r="E37" s="15"/>
      <c r="F37" s="15"/>
      <c r="G37" s="8"/>
      <c r="H37" s="9"/>
      <c r="J37" s="1">
        <v>472</v>
      </c>
      <c r="K37" s="15"/>
      <c r="L37" s="8"/>
      <c r="M37" s="9"/>
      <c r="N37" s="15"/>
      <c r="O37" s="15"/>
      <c r="P37" s="8"/>
      <c r="Q37" s="9"/>
      <c r="S37" s="1">
        <v>471</v>
      </c>
      <c r="T37" s="15"/>
      <c r="U37" s="8"/>
      <c r="V37" s="9"/>
      <c r="W37" s="15"/>
      <c r="X37" s="15"/>
      <c r="Y37" s="8"/>
      <c r="Z37" s="9"/>
      <c r="AB37" s="1">
        <v>469</v>
      </c>
      <c r="AC37" s="15"/>
      <c r="AD37" s="8"/>
      <c r="AE37" s="9"/>
      <c r="AF37" s="15"/>
      <c r="AG37" s="15"/>
      <c r="AH37" s="8"/>
      <c r="AI37" s="9"/>
    </row>
    <row r="38" spans="1:38" x14ac:dyDescent="0.25">
      <c r="A38" s="1">
        <v>474</v>
      </c>
      <c r="B38" s="15"/>
      <c r="C38" s="8"/>
      <c r="D38" s="9"/>
      <c r="E38" s="15"/>
      <c r="F38" s="15"/>
      <c r="G38" s="8"/>
      <c r="H38" s="9"/>
      <c r="J38" s="1">
        <v>476</v>
      </c>
      <c r="K38" s="15"/>
      <c r="L38" s="8"/>
      <c r="M38" s="9"/>
      <c r="N38" s="15"/>
      <c r="O38" s="15"/>
      <c r="P38" s="8"/>
      <c r="Q38" s="9"/>
      <c r="S38" s="1">
        <v>476</v>
      </c>
      <c r="T38" s="15"/>
      <c r="U38" s="8"/>
      <c r="V38" s="9"/>
      <c r="W38" s="15"/>
      <c r="X38" s="15"/>
      <c r="Y38" s="8"/>
      <c r="Z38" s="9"/>
      <c r="AB38" s="1">
        <v>471</v>
      </c>
      <c r="AC38" s="15"/>
      <c r="AD38" s="8"/>
      <c r="AE38" s="9"/>
      <c r="AF38" s="15"/>
      <c r="AG38" s="15"/>
      <c r="AH38" s="8"/>
      <c r="AI38" s="9"/>
    </row>
    <row r="39" spans="1:38" x14ac:dyDescent="0.25">
      <c r="A39" s="1">
        <v>478</v>
      </c>
      <c r="B39" s="15"/>
      <c r="C39" s="8"/>
      <c r="D39" s="9"/>
      <c r="E39" s="15"/>
      <c r="F39" s="15"/>
      <c r="G39" s="8"/>
      <c r="H39" s="9"/>
      <c r="J39" s="1">
        <v>478</v>
      </c>
      <c r="K39" s="15"/>
      <c r="L39" s="8"/>
      <c r="M39" s="9"/>
      <c r="N39" s="15"/>
      <c r="O39" s="15"/>
      <c r="P39" s="8"/>
      <c r="Q39" s="9"/>
      <c r="S39" s="1">
        <v>479</v>
      </c>
      <c r="T39" s="15"/>
      <c r="U39" s="8"/>
      <c r="V39" s="9"/>
      <c r="W39" s="15"/>
      <c r="X39" s="15"/>
      <c r="Y39" s="8"/>
      <c r="Z39" s="9"/>
      <c r="AB39" s="1">
        <v>481</v>
      </c>
      <c r="AC39" s="15"/>
      <c r="AD39" s="8"/>
      <c r="AE39" s="9"/>
      <c r="AF39" s="15"/>
      <c r="AG39" s="15"/>
      <c r="AH39" s="8"/>
      <c r="AI39" s="9"/>
    </row>
    <row r="40" spans="1:38" x14ac:dyDescent="0.25">
      <c r="A40" s="1">
        <v>483</v>
      </c>
      <c r="B40" s="16"/>
      <c r="C40" s="10"/>
      <c r="D40" s="11"/>
      <c r="E40" s="16"/>
      <c r="F40" s="16"/>
      <c r="G40" s="10"/>
      <c r="H40" s="11"/>
      <c r="J40" s="1">
        <v>484</v>
      </c>
      <c r="K40" s="16"/>
      <c r="L40" s="10"/>
      <c r="M40" s="11"/>
      <c r="N40" s="16"/>
      <c r="O40" s="16"/>
      <c r="P40" s="10"/>
      <c r="Q40" s="11"/>
      <c r="S40" s="1">
        <v>480</v>
      </c>
      <c r="T40" s="16"/>
      <c r="U40" s="10"/>
      <c r="V40" s="11"/>
      <c r="W40" s="16"/>
      <c r="X40" s="16"/>
      <c r="Y40" s="10"/>
      <c r="Z40" s="11"/>
      <c r="AB40" s="1">
        <v>484</v>
      </c>
      <c r="AC40" s="16"/>
      <c r="AD40" s="10"/>
      <c r="AE40" s="11"/>
      <c r="AF40" s="16"/>
      <c r="AG40" s="16"/>
      <c r="AH40" s="10"/>
      <c r="AI40" s="11"/>
    </row>
    <row r="41" spans="1:38" x14ac:dyDescent="0.25">
      <c r="A41" s="1">
        <v>488</v>
      </c>
      <c r="B41" s="15"/>
      <c r="C41" s="8"/>
      <c r="D41" s="9"/>
      <c r="E41" s="15"/>
      <c r="F41" s="15"/>
      <c r="G41" s="8"/>
      <c r="H41" s="9"/>
      <c r="J41" s="1">
        <v>486</v>
      </c>
      <c r="K41" s="15"/>
      <c r="L41" s="8"/>
      <c r="M41" s="9"/>
      <c r="N41" s="15"/>
      <c r="O41" s="15"/>
      <c r="P41" s="8"/>
      <c r="Q41" s="9"/>
      <c r="S41" s="1">
        <v>485</v>
      </c>
      <c r="T41" s="15"/>
      <c r="U41" s="8"/>
      <c r="V41" s="9"/>
      <c r="W41" s="15"/>
      <c r="X41" s="15"/>
      <c r="Y41" s="8"/>
      <c r="Z41" s="9"/>
      <c r="AB41" s="1">
        <v>487</v>
      </c>
      <c r="AC41" s="15"/>
      <c r="AD41" s="8"/>
      <c r="AE41" s="9"/>
      <c r="AF41" s="15"/>
      <c r="AG41" s="15"/>
      <c r="AH41" s="8"/>
      <c r="AI41" s="9"/>
    </row>
    <row r="42" spans="1:38" x14ac:dyDescent="0.25">
      <c r="A42" s="1">
        <v>489</v>
      </c>
      <c r="B42" s="15"/>
      <c r="C42" s="8"/>
      <c r="D42" s="9"/>
      <c r="E42" s="15"/>
      <c r="F42" s="15"/>
      <c r="G42" s="8"/>
      <c r="H42" s="9"/>
      <c r="J42" s="1">
        <v>490</v>
      </c>
      <c r="K42" s="15"/>
      <c r="L42" s="8"/>
      <c r="M42" s="9"/>
      <c r="N42" s="15"/>
      <c r="O42" s="15"/>
      <c r="P42" s="8"/>
      <c r="Q42" s="9"/>
      <c r="S42" s="1">
        <v>491</v>
      </c>
      <c r="T42" s="15"/>
      <c r="U42" s="8"/>
      <c r="V42" s="9"/>
      <c r="W42" s="15"/>
      <c r="X42" s="15"/>
      <c r="Y42" s="8"/>
      <c r="Z42" s="9"/>
      <c r="AB42" s="1">
        <v>489</v>
      </c>
      <c r="AC42" s="15"/>
      <c r="AD42" s="8"/>
      <c r="AE42" s="9"/>
      <c r="AF42" s="15"/>
      <c r="AG42" s="15"/>
      <c r="AH42" s="8"/>
      <c r="AI42" s="9"/>
    </row>
    <row r="43" spans="1:38" ht="15.75" thickBot="1" x14ac:dyDescent="0.3">
      <c r="A43" s="1">
        <v>496</v>
      </c>
      <c r="B43" s="15"/>
      <c r="C43" s="8"/>
      <c r="D43" s="9"/>
      <c r="E43" s="15"/>
      <c r="F43" s="15"/>
      <c r="G43" s="8"/>
      <c r="H43" s="9"/>
      <c r="J43" s="1">
        <v>493</v>
      </c>
      <c r="K43" s="15"/>
      <c r="L43" s="8"/>
      <c r="M43" s="9"/>
      <c r="N43" s="15"/>
      <c r="O43" s="15"/>
      <c r="P43" s="8"/>
      <c r="Q43" s="9"/>
      <c r="S43" s="1">
        <v>496</v>
      </c>
      <c r="T43" s="15"/>
      <c r="U43" s="8"/>
      <c r="V43" s="9"/>
      <c r="W43" s="15"/>
      <c r="X43" s="15"/>
      <c r="Y43" s="8"/>
      <c r="Z43" s="9"/>
      <c r="AB43" s="1">
        <v>494</v>
      </c>
      <c r="AC43" s="15"/>
      <c r="AD43" s="8"/>
      <c r="AE43" s="9"/>
      <c r="AF43" s="15"/>
      <c r="AG43" s="15"/>
      <c r="AH43" s="8"/>
      <c r="AI43" s="9"/>
    </row>
    <row r="44" spans="1:38" ht="15.75" thickBot="1" x14ac:dyDescent="0.3">
      <c r="A44" s="1"/>
      <c r="B44" s="23">
        <f t="shared" ref="B44:H44" si="4">SUM(B30:B43)</f>
        <v>27</v>
      </c>
      <c r="C44" s="24">
        <f t="shared" si="4"/>
        <v>0</v>
      </c>
      <c r="D44" s="24">
        <f t="shared" si="4"/>
        <v>0</v>
      </c>
      <c r="E44" s="24">
        <f t="shared" si="4"/>
        <v>0</v>
      </c>
      <c r="F44" s="24">
        <f t="shared" si="4"/>
        <v>0</v>
      </c>
      <c r="G44" s="24">
        <f t="shared" si="4"/>
        <v>0</v>
      </c>
      <c r="H44" s="22">
        <f t="shared" si="4"/>
        <v>0</v>
      </c>
      <c r="J44" s="1"/>
      <c r="K44" s="23">
        <f t="shared" ref="K44:Q44" si="5">SUM(K30:K43)</f>
        <v>27</v>
      </c>
      <c r="L44" s="24">
        <f t="shared" si="5"/>
        <v>1</v>
      </c>
      <c r="M44" s="24">
        <f t="shared" si="5"/>
        <v>0</v>
      </c>
      <c r="N44" s="24">
        <f t="shared" si="5"/>
        <v>0</v>
      </c>
      <c r="O44" s="24">
        <f t="shared" si="5"/>
        <v>0</v>
      </c>
      <c r="P44" s="24">
        <f t="shared" si="5"/>
        <v>0</v>
      </c>
      <c r="Q44" s="22">
        <f t="shared" si="5"/>
        <v>1</v>
      </c>
      <c r="S44" s="1"/>
      <c r="T44" s="23">
        <f t="shared" ref="T44:Z44" si="6">SUM(T30:T43)</f>
        <v>33</v>
      </c>
      <c r="U44" s="24">
        <f t="shared" si="6"/>
        <v>0</v>
      </c>
      <c r="V44" s="24">
        <f t="shared" si="6"/>
        <v>0</v>
      </c>
      <c r="W44" s="24">
        <f t="shared" si="6"/>
        <v>0</v>
      </c>
      <c r="X44" s="24">
        <f t="shared" si="6"/>
        <v>0</v>
      </c>
      <c r="Y44" s="24">
        <f t="shared" si="6"/>
        <v>0</v>
      </c>
      <c r="Z44" s="22">
        <f t="shared" si="6"/>
        <v>0</v>
      </c>
      <c r="AB44" s="1"/>
      <c r="AC44" s="23">
        <f t="shared" ref="AC44:AI44" si="7">SUM(AC30:AC43)</f>
        <v>22</v>
      </c>
      <c r="AD44" s="24">
        <f t="shared" si="7"/>
        <v>0</v>
      </c>
      <c r="AE44" s="24">
        <f t="shared" si="7"/>
        <v>0</v>
      </c>
      <c r="AF44" s="24">
        <f t="shared" si="7"/>
        <v>0</v>
      </c>
      <c r="AG44" s="24">
        <f t="shared" si="7"/>
        <v>0</v>
      </c>
      <c r="AH44" s="24">
        <f t="shared" si="7"/>
        <v>0</v>
      </c>
      <c r="AI44" s="22">
        <f t="shared" si="7"/>
        <v>0</v>
      </c>
    </row>
    <row r="45" spans="1:38" ht="15.75" thickBot="1" x14ac:dyDescent="0.3">
      <c r="A45" s="1"/>
      <c r="B45" s="25">
        <f>B44*0.5</f>
        <v>13.5</v>
      </c>
      <c r="C45" s="26">
        <f>C44*2</f>
        <v>0</v>
      </c>
      <c r="D45" s="26">
        <f>D44*3</f>
        <v>0</v>
      </c>
      <c r="E45" s="26">
        <f>E44*10</f>
        <v>0</v>
      </c>
      <c r="F45" s="26">
        <f>F44*2.5</f>
        <v>0</v>
      </c>
      <c r="G45" s="27">
        <f>G44*3</f>
        <v>0</v>
      </c>
      <c r="H45" s="28">
        <f>H44*4</f>
        <v>0</v>
      </c>
      <c r="J45" s="1"/>
      <c r="K45" s="25">
        <f>K44*0.5</f>
        <v>13.5</v>
      </c>
      <c r="L45" s="26">
        <f>L44*2</f>
        <v>2</v>
      </c>
      <c r="M45" s="26">
        <f>M44*3</f>
        <v>0</v>
      </c>
      <c r="N45" s="26">
        <f>N44*10</f>
        <v>0</v>
      </c>
      <c r="O45" s="26">
        <f>O44*2.5</f>
        <v>0</v>
      </c>
      <c r="P45" s="27">
        <f>P44*3</f>
        <v>0</v>
      </c>
      <c r="Q45" s="28">
        <f>Q44*4</f>
        <v>4</v>
      </c>
      <c r="S45" s="1"/>
      <c r="T45" s="25">
        <f>T44*0.5</f>
        <v>16.5</v>
      </c>
      <c r="U45" s="26">
        <f>U44*2</f>
        <v>0</v>
      </c>
      <c r="V45" s="26">
        <f>V44*3</f>
        <v>0</v>
      </c>
      <c r="W45" s="26">
        <f>W44*10</f>
        <v>0</v>
      </c>
      <c r="X45" s="26">
        <f>X44*2.5</f>
        <v>0</v>
      </c>
      <c r="Y45" s="27">
        <f>Y44*3</f>
        <v>0</v>
      </c>
      <c r="Z45" s="28">
        <f>Z44*4</f>
        <v>0</v>
      </c>
      <c r="AB45" s="1"/>
      <c r="AC45" s="25">
        <f>AC44*0.5</f>
        <v>11</v>
      </c>
      <c r="AD45" s="26">
        <f>AD44*2</f>
        <v>0</v>
      </c>
      <c r="AE45" s="26">
        <f>AE44*3</f>
        <v>0</v>
      </c>
      <c r="AF45" s="26">
        <f>AF44*10</f>
        <v>0</v>
      </c>
      <c r="AG45" s="26">
        <f>AG44*2.5</f>
        <v>0</v>
      </c>
      <c r="AH45" s="27">
        <f>AH44*3</f>
        <v>0</v>
      </c>
      <c r="AI45" s="28">
        <f>AI44*4</f>
        <v>0</v>
      </c>
    </row>
    <row r="46" spans="1:38" ht="15.75" thickBot="1" x14ac:dyDescent="0.3">
      <c r="A46" s="1"/>
      <c r="B46" s="53">
        <f>SUM(B45:H45)</f>
        <v>13.5</v>
      </c>
      <c r="C46" s="54"/>
      <c r="D46" s="54"/>
      <c r="E46" s="54"/>
      <c r="F46" s="54"/>
      <c r="G46" s="54"/>
      <c r="H46" s="55"/>
      <c r="J46" s="1"/>
      <c r="K46" s="53">
        <f>SUM(K45:Q45)</f>
        <v>19.5</v>
      </c>
      <c r="L46" s="54"/>
      <c r="M46" s="54"/>
      <c r="N46" s="54"/>
      <c r="O46" s="54"/>
      <c r="P46" s="54"/>
      <c r="Q46" s="55"/>
      <c r="S46" s="1"/>
      <c r="T46" s="53">
        <f>SUM(T45:Z45)</f>
        <v>16.5</v>
      </c>
      <c r="U46" s="54"/>
      <c r="V46" s="54"/>
      <c r="W46" s="54"/>
      <c r="X46" s="54"/>
      <c r="Y46" s="54"/>
      <c r="Z46" s="55"/>
      <c r="AB46" s="1"/>
      <c r="AC46" s="53">
        <f>SUM(AC45:AI45)</f>
        <v>11</v>
      </c>
      <c r="AD46" s="54"/>
      <c r="AE46" s="54"/>
      <c r="AF46" s="54"/>
      <c r="AG46" s="54"/>
      <c r="AH46" s="54"/>
      <c r="AI46" s="55"/>
    </row>
    <row r="47" spans="1:38" ht="15.75" thickBot="1" x14ac:dyDescent="0.3">
      <c r="A47" s="1">
        <v>350</v>
      </c>
      <c r="B47" s="56">
        <f>$A$24-B46</f>
        <v>336.5</v>
      </c>
      <c r="C47" s="57"/>
      <c r="D47" s="57"/>
      <c r="E47" s="57"/>
      <c r="F47" s="57"/>
      <c r="G47" s="57"/>
      <c r="H47" s="58"/>
      <c r="J47" s="1">
        <v>350</v>
      </c>
      <c r="K47" s="56">
        <f>$A$24-K46</f>
        <v>330.5</v>
      </c>
      <c r="L47" s="57"/>
      <c r="M47" s="57"/>
      <c r="N47" s="57"/>
      <c r="O47" s="57"/>
      <c r="P47" s="57"/>
      <c r="Q47" s="58"/>
      <c r="S47" s="1">
        <v>350</v>
      </c>
      <c r="T47" s="56">
        <f>$A$24-T46</f>
        <v>333.5</v>
      </c>
      <c r="U47" s="57"/>
      <c r="V47" s="57"/>
      <c r="W47" s="57"/>
      <c r="X47" s="57"/>
      <c r="Y47" s="57"/>
      <c r="Z47" s="58"/>
      <c r="AB47" s="1">
        <v>325</v>
      </c>
      <c r="AC47" s="56">
        <f>AB47-AC46</f>
        <v>314</v>
      </c>
      <c r="AD47" s="57"/>
      <c r="AE47" s="57"/>
      <c r="AF47" s="57"/>
      <c r="AG47" s="57"/>
      <c r="AH47" s="57"/>
      <c r="AI47" s="58"/>
    </row>
    <row r="48" spans="1:38" ht="15.75" thickBot="1" x14ac:dyDescent="0.3">
      <c r="A48" s="1">
        <v>10</v>
      </c>
      <c r="B48" s="59">
        <f>B47/35</f>
        <v>9.6142857142857139</v>
      </c>
      <c r="C48" s="60"/>
      <c r="D48" s="60"/>
      <c r="E48" s="60"/>
      <c r="F48" s="60"/>
      <c r="G48" s="60"/>
      <c r="H48" s="61"/>
      <c r="J48" s="1">
        <v>10</v>
      </c>
      <c r="K48" s="59">
        <f>K47/35</f>
        <v>9.4428571428571431</v>
      </c>
      <c r="L48" s="60"/>
      <c r="M48" s="60"/>
      <c r="N48" s="60"/>
      <c r="O48" s="60"/>
      <c r="P48" s="60"/>
      <c r="Q48" s="61"/>
      <c r="S48" s="1">
        <v>10</v>
      </c>
      <c r="T48" s="59">
        <f>T47/35</f>
        <v>9.5285714285714285</v>
      </c>
      <c r="U48" s="60"/>
      <c r="V48" s="60"/>
      <c r="W48" s="60"/>
      <c r="X48" s="60"/>
      <c r="Y48" s="60"/>
      <c r="Z48" s="61"/>
      <c r="AB48" s="1">
        <v>10</v>
      </c>
      <c r="AC48" s="59">
        <f>AC47/32.5</f>
        <v>9.661538461538461</v>
      </c>
      <c r="AD48" s="60"/>
      <c r="AE48" s="60"/>
      <c r="AF48" s="60"/>
      <c r="AG48" s="60"/>
      <c r="AH48" s="60"/>
      <c r="AI48" s="61"/>
    </row>
  </sheetData>
  <sheetProtection algorithmName="SHA-512" hashValue="AkZTfIrzo5CJie16WRzKqESdtrOoDsQX8dVBY8wzfFh2Bdz0wjM4E9dS2pnTH+/h6nIaJb6lzKXDxn37zo3XrQ==" saltValue="qwVL9YdiGYNu/FKd30RoTQ==" spinCount="100000" sheet="1" objects="1" scenarios="1"/>
  <sortState xmlns:xlrd2="http://schemas.microsoft.com/office/spreadsheetml/2017/richdata2" ref="AL8:AM15">
    <sortCondition descending="1" ref="AM8:AM15"/>
  </sortState>
  <mergeCells count="51">
    <mergeCell ref="A1:AM1"/>
    <mergeCell ref="A2:AN2"/>
    <mergeCell ref="B25:H25"/>
    <mergeCell ref="B4:H4"/>
    <mergeCell ref="C5:D5"/>
    <mergeCell ref="G5:H5"/>
    <mergeCell ref="B23:H23"/>
    <mergeCell ref="B24:H24"/>
    <mergeCell ref="K4:Q4"/>
    <mergeCell ref="L5:M5"/>
    <mergeCell ref="P5:Q5"/>
    <mergeCell ref="T23:Z23"/>
    <mergeCell ref="T24:Z24"/>
    <mergeCell ref="T25:Z25"/>
    <mergeCell ref="AK6:AM6"/>
    <mergeCell ref="K27:Q27"/>
    <mergeCell ref="L28:M28"/>
    <mergeCell ref="P28:Q28"/>
    <mergeCell ref="B48:H48"/>
    <mergeCell ref="AC4:AI4"/>
    <mergeCell ref="AD5:AE5"/>
    <mergeCell ref="AH5:AI5"/>
    <mergeCell ref="AC23:AI23"/>
    <mergeCell ref="AC24:AI24"/>
    <mergeCell ref="AC25:AI25"/>
    <mergeCell ref="K23:Q23"/>
    <mergeCell ref="K24:Q24"/>
    <mergeCell ref="K25:Q25"/>
    <mergeCell ref="T4:Z4"/>
    <mergeCell ref="U5:V5"/>
    <mergeCell ref="Y5:Z5"/>
    <mergeCell ref="B27:H27"/>
    <mergeCell ref="C28:D28"/>
    <mergeCell ref="G28:H28"/>
    <mergeCell ref="B46:H46"/>
    <mergeCell ref="B47:H47"/>
    <mergeCell ref="T27:Z27"/>
    <mergeCell ref="U28:V28"/>
    <mergeCell ref="Y28:Z28"/>
    <mergeCell ref="T46:Z46"/>
    <mergeCell ref="T47:Z47"/>
    <mergeCell ref="AC48:AI48"/>
    <mergeCell ref="K46:Q46"/>
    <mergeCell ref="K47:Q47"/>
    <mergeCell ref="K48:Q48"/>
    <mergeCell ref="T48:Z48"/>
    <mergeCell ref="AC27:AI27"/>
    <mergeCell ref="AD28:AE28"/>
    <mergeCell ref="AH28:AI28"/>
    <mergeCell ref="AC46:AI46"/>
    <mergeCell ref="AC47:AI4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919C4-0D20-488E-95D8-227CAED0F633}">
  <dimension ref="A1:AQ48"/>
  <sheetViews>
    <sheetView workbookViewId="0">
      <selection sqref="A1:AM1"/>
    </sheetView>
  </sheetViews>
  <sheetFormatPr baseColWidth="10" defaultRowHeight="15" x14ac:dyDescent="0.25"/>
  <cols>
    <col min="1" max="1" width="4.85546875" bestFit="1" customWidth="1"/>
    <col min="2" max="9" width="4.7109375" customWidth="1"/>
    <col min="10" max="10" width="4.85546875" bestFit="1" customWidth="1"/>
    <col min="11" max="18" width="4.7109375" customWidth="1"/>
    <col min="19" max="19" width="4.85546875" bestFit="1" customWidth="1"/>
    <col min="20" max="27" width="4.7109375" customWidth="1"/>
    <col min="28" max="28" width="4.85546875" bestFit="1" customWidth="1"/>
    <col min="29" max="37" width="4.7109375" customWidth="1"/>
    <col min="38" max="38" width="17" bestFit="1" customWidth="1"/>
    <col min="39" max="39" width="5.5703125" bestFit="1" customWidth="1"/>
    <col min="40" max="40" width="4.7109375" customWidth="1"/>
    <col min="41" max="41" width="4.85546875" customWidth="1"/>
    <col min="42" max="42" width="8.28515625" hidden="1" customWidth="1"/>
    <col min="43" max="43" width="10.85546875" hidden="1" customWidth="1"/>
  </cols>
  <sheetData>
    <row r="1" spans="1:43" ht="18.75" x14ac:dyDescent="0.3">
      <c r="A1" s="62" t="s">
        <v>69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</row>
    <row r="2" spans="1:43" x14ac:dyDescent="0.25">
      <c r="A2" s="63" t="s">
        <v>101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38"/>
      <c r="AP2" s="38"/>
    </row>
    <row r="3" spans="1:43" ht="15.75" thickBot="1" x14ac:dyDescent="0.3"/>
    <row r="4" spans="1:43" ht="15.75" thickBot="1" x14ac:dyDescent="0.3">
      <c r="A4" s="1"/>
      <c r="B4" s="64" t="s">
        <v>17</v>
      </c>
      <c r="C4" s="65"/>
      <c r="D4" s="65"/>
      <c r="E4" s="65"/>
      <c r="F4" s="65"/>
      <c r="G4" s="65"/>
      <c r="H4" s="66"/>
      <c r="I4" s="5"/>
      <c r="J4" s="1"/>
      <c r="K4" s="48" t="s">
        <v>15</v>
      </c>
      <c r="L4" s="49"/>
      <c r="M4" s="49"/>
      <c r="N4" s="49"/>
      <c r="O4" s="49"/>
      <c r="P4" s="49"/>
      <c r="Q4" s="50"/>
      <c r="R4" s="5"/>
      <c r="S4" s="1"/>
      <c r="T4" s="48" t="s">
        <v>18</v>
      </c>
      <c r="U4" s="49"/>
      <c r="V4" s="49"/>
      <c r="W4" s="49"/>
      <c r="X4" s="49"/>
      <c r="Y4" s="49"/>
      <c r="Z4" s="50"/>
      <c r="AA4" s="5"/>
      <c r="AB4" s="1"/>
      <c r="AC4" s="48" t="s">
        <v>19</v>
      </c>
      <c r="AD4" s="49"/>
      <c r="AE4" s="49"/>
      <c r="AF4" s="49"/>
      <c r="AG4" s="49"/>
      <c r="AH4" s="49"/>
      <c r="AI4" s="50"/>
      <c r="AJ4" s="5"/>
    </row>
    <row r="5" spans="1:43" x14ac:dyDescent="0.25">
      <c r="A5" s="1"/>
      <c r="B5" s="12" t="s">
        <v>1</v>
      </c>
      <c r="C5" s="67" t="s">
        <v>2</v>
      </c>
      <c r="D5" s="68"/>
      <c r="E5" s="12" t="s">
        <v>3</v>
      </c>
      <c r="F5" s="12" t="s">
        <v>4</v>
      </c>
      <c r="G5" s="67" t="s">
        <v>5</v>
      </c>
      <c r="H5" s="68"/>
      <c r="I5" s="5"/>
      <c r="J5" s="1"/>
      <c r="K5" s="12" t="s">
        <v>1</v>
      </c>
      <c r="L5" s="51" t="s">
        <v>2</v>
      </c>
      <c r="M5" s="52"/>
      <c r="N5" s="12" t="s">
        <v>3</v>
      </c>
      <c r="O5" s="12" t="s">
        <v>4</v>
      </c>
      <c r="P5" s="51" t="s">
        <v>5</v>
      </c>
      <c r="Q5" s="52"/>
      <c r="R5" s="5"/>
      <c r="S5" s="1"/>
      <c r="T5" s="12" t="s">
        <v>1</v>
      </c>
      <c r="U5" s="51" t="s">
        <v>2</v>
      </c>
      <c r="V5" s="52"/>
      <c r="W5" s="12" t="s">
        <v>3</v>
      </c>
      <c r="X5" s="12" t="s">
        <v>4</v>
      </c>
      <c r="Y5" s="51" t="s">
        <v>5</v>
      </c>
      <c r="Z5" s="52"/>
      <c r="AA5" s="5"/>
      <c r="AB5" s="1"/>
      <c r="AC5" s="12" t="s">
        <v>1</v>
      </c>
      <c r="AD5" s="51" t="s">
        <v>2</v>
      </c>
      <c r="AE5" s="52"/>
      <c r="AF5" s="12" t="s">
        <v>3</v>
      </c>
      <c r="AG5" s="12" t="s">
        <v>4</v>
      </c>
      <c r="AH5" s="51" t="s">
        <v>5</v>
      </c>
      <c r="AI5" s="52"/>
      <c r="AJ5" s="5"/>
    </row>
    <row r="6" spans="1:43" ht="15.75" thickBot="1" x14ac:dyDescent="0.3">
      <c r="A6" s="5" t="s">
        <v>10</v>
      </c>
      <c r="B6" s="13"/>
      <c r="C6" s="4">
        <v>1</v>
      </c>
      <c r="D6" s="17">
        <v>2</v>
      </c>
      <c r="E6" s="13">
        <v>3</v>
      </c>
      <c r="F6" s="13"/>
      <c r="G6" s="2">
        <v>1</v>
      </c>
      <c r="H6" s="3">
        <v>2</v>
      </c>
      <c r="I6" s="5"/>
      <c r="J6" s="5" t="s">
        <v>10</v>
      </c>
      <c r="K6" s="13"/>
      <c r="L6" s="2">
        <v>1</v>
      </c>
      <c r="M6" s="3">
        <v>2</v>
      </c>
      <c r="N6" s="13">
        <v>3</v>
      </c>
      <c r="O6" s="13"/>
      <c r="P6" s="2">
        <v>1</v>
      </c>
      <c r="Q6" s="3">
        <v>2</v>
      </c>
      <c r="R6" s="5"/>
      <c r="S6" s="5" t="s">
        <v>10</v>
      </c>
      <c r="T6" s="13"/>
      <c r="U6" s="2">
        <v>1</v>
      </c>
      <c r="V6" s="3">
        <v>2</v>
      </c>
      <c r="W6" s="13">
        <v>3</v>
      </c>
      <c r="X6" s="13"/>
      <c r="Y6" s="2">
        <v>1</v>
      </c>
      <c r="Z6" s="3">
        <v>2</v>
      </c>
      <c r="AA6" s="5"/>
      <c r="AB6" s="5" t="s">
        <v>10</v>
      </c>
      <c r="AC6" s="13"/>
      <c r="AD6" s="2">
        <v>1</v>
      </c>
      <c r="AE6" s="3">
        <v>2</v>
      </c>
      <c r="AF6" s="13">
        <v>3</v>
      </c>
      <c r="AG6" s="13"/>
      <c r="AH6" s="2">
        <v>1</v>
      </c>
      <c r="AI6" s="3">
        <v>2</v>
      </c>
      <c r="AJ6" s="5"/>
      <c r="AK6" s="69" t="s">
        <v>38</v>
      </c>
      <c r="AL6" s="69"/>
      <c r="AM6" s="69"/>
    </row>
    <row r="7" spans="1:43" x14ac:dyDescent="0.25">
      <c r="A7" s="1">
        <v>498</v>
      </c>
      <c r="B7" s="15">
        <v>6</v>
      </c>
      <c r="C7" s="8"/>
      <c r="D7" s="9"/>
      <c r="E7" s="15"/>
      <c r="F7" s="15"/>
      <c r="G7" s="8"/>
      <c r="H7" s="9"/>
      <c r="I7" s="1"/>
      <c r="J7" s="1">
        <v>497</v>
      </c>
      <c r="K7" s="14">
        <v>6</v>
      </c>
      <c r="L7" s="6"/>
      <c r="M7" s="7"/>
      <c r="N7" s="14"/>
      <c r="O7" s="14"/>
      <c r="P7" s="6"/>
      <c r="Q7" s="7"/>
      <c r="R7" s="1"/>
      <c r="S7" s="1">
        <v>498</v>
      </c>
      <c r="T7" s="14">
        <v>7</v>
      </c>
      <c r="U7" s="6"/>
      <c r="V7" s="7"/>
      <c r="W7" s="14"/>
      <c r="X7" s="14"/>
      <c r="Y7" s="6"/>
      <c r="Z7" s="7"/>
      <c r="AA7" s="1"/>
      <c r="AB7" s="1">
        <v>499</v>
      </c>
      <c r="AC7" s="14">
        <v>10</v>
      </c>
      <c r="AD7" s="6">
        <v>1</v>
      </c>
      <c r="AE7" s="7"/>
      <c r="AF7" s="14"/>
      <c r="AG7" s="14"/>
      <c r="AH7" s="6"/>
      <c r="AI7" s="7"/>
      <c r="AJ7" s="1"/>
      <c r="AL7" t="s">
        <v>37</v>
      </c>
      <c r="AM7" t="s">
        <v>36</v>
      </c>
      <c r="AP7" t="s">
        <v>37</v>
      </c>
      <c r="AQ7" t="s">
        <v>36</v>
      </c>
    </row>
    <row r="8" spans="1:43" x14ac:dyDescent="0.25">
      <c r="A8" s="1">
        <v>504</v>
      </c>
      <c r="B8" s="15">
        <v>6</v>
      </c>
      <c r="C8" s="8"/>
      <c r="D8" s="9"/>
      <c r="E8" s="15"/>
      <c r="F8" s="15"/>
      <c r="G8" s="8"/>
      <c r="H8" s="9"/>
      <c r="I8" s="1"/>
      <c r="J8" s="1">
        <v>501</v>
      </c>
      <c r="K8" s="15">
        <v>3</v>
      </c>
      <c r="L8" s="8"/>
      <c r="M8" s="9"/>
      <c r="N8" s="15"/>
      <c r="O8" s="15"/>
      <c r="P8" s="8"/>
      <c r="Q8" s="9"/>
      <c r="R8" s="1"/>
      <c r="S8" s="1">
        <v>503</v>
      </c>
      <c r="T8" s="15">
        <v>12</v>
      </c>
      <c r="U8" s="8"/>
      <c r="V8" s="9"/>
      <c r="W8" s="15"/>
      <c r="X8" s="15"/>
      <c r="Y8" s="8"/>
      <c r="Z8" s="9"/>
      <c r="AA8" s="1"/>
      <c r="AB8" s="1">
        <v>502</v>
      </c>
      <c r="AC8" s="15">
        <v>13</v>
      </c>
      <c r="AD8" s="8"/>
      <c r="AE8" s="9"/>
      <c r="AF8" s="15"/>
      <c r="AG8" s="15"/>
      <c r="AH8" s="8"/>
      <c r="AI8" s="9"/>
      <c r="AJ8" s="1"/>
      <c r="AK8">
        <v>1</v>
      </c>
      <c r="AL8" s="31" t="str">
        <f>$K$27</f>
        <v>KGZV</v>
      </c>
      <c r="AM8" s="18">
        <f>$K$48</f>
        <v>9.757142857142858</v>
      </c>
      <c r="AP8" s="31" t="str">
        <f>$B$4</f>
        <v>RBP</v>
      </c>
      <c r="AQ8" s="18">
        <f>$B$25</f>
        <v>9.5142857142857142</v>
      </c>
    </row>
    <row r="9" spans="1:43" x14ac:dyDescent="0.25">
      <c r="A9" s="1">
        <v>505</v>
      </c>
      <c r="B9" s="15">
        <v>10</v>
      </c>
      <c r="C9" s="8"/>
      <c r="D9" s="9"/>
      <c r="E9" s="15"/>
      <c r="F9" s="15"/>
      <c r="G9" s="8"/>
      <c r="H9" s="9"/>
      <c r="I9" s="1"/>
      <c r="J9" s="1">
        <v>505</v>
      </c>
      <c r="K9" s="15">
        <v>11</v>
      </c>
      <c r="L9" s="8"/>
      <c r="M9" s="9"/>
      <c r="N9" s="15"/>
      <c r="O9" s="15"/>
      <c r="P9" s="8"/>
      <c r="Q9" s="9"/>
      <c r="R9" s="1"/>
      <c r="S9" s="1">
        <v>507</v>
      </c>
      <c r="T9" s="15">
        <v>5</v>
      </c>
      <c r="U9" s="8"/>
      <c r="V9" s="9"/>
      <c r="W9" s="15"/>
      <c r="X9" s="15"/>
      <c r="Y9" s="8"/>
      <c r="Z9" s="9"/>
      <c r="AA9" s="1"/>
      <c r="AB9" s="1">
        <v>508</v>
      </c>
      <c r="AC9" s="15">
        <v>6</v>
      </c>
      <c r="AD9" s="8"/>
      <c r="AE9" s="9"/>
      <c r="AF9" s="15"/>
      <c r="AG9" s="15"/>
      <c r="AH9" s="8"/>
      <c r="AI9" s="9"/>
      <c r="AJ9" s="1"/>
      <c r="AK9">
        <v>2</v>
      </c>
      <c r="AL9" s="31" t="str">
        <f>$AC$27</f>
        <v>WPW</v>
      </c>
      <c r="AM9" s="18">
        <f>$AC$48</f>
        <v>9.6571428571428566</v>
      </c>
      <c r="AP9" s="31" t="str">
        <f>$K$4</f>
        <v>SCC</v>
      </c>
      <c r="AQ9" s="18">
        <f>$K$25</f>
        <v>9.5</v>
      </c>
    </row>
    <row r="10" spans="1:43" x14ac:dyDescent="0.25">
      <c r="A10" s="1">
        <v>510</v>
      </c>
      <c r="B10" s="15">
        <v>8</v>
      </c>
      <c r="C10" s="8">
        <v>1</v>
      </c>
      <c r="D10" s="9"/>
      <c r="E10" s="15"/>
      <c r="F10" s="15"/>
      <c r="G10" s="8"/>
      <c r="H10" s="9"/>
      <c r="I10" s="1"/>
      <c r="J10" s="1">
        <v>512</v>
      </c>
      <c r="K10" s="15">
        <v>11</v>
      </c>
      <c r="L10" s="8">
        <v>1</v>
      </c>
      <c r="M10" s="9"/>
      <c r="N10" s="15"/>
      <c r="O10" s="15"/>
      <c r="P10" s="8"/>
      <c r="Q10" s="9"/>
      <c r="R10" s="1"/>
      <c r="S10" s="1">
        <v>509</v>
      </c>
      <c r="T10" s="15">
        <v>1</v>
      </c>
      <c r="U10" s="8"/>
      <c r="V10" s="9"/>
      <c r="W10" s="15"/>
      <c r="X10" s="15"/>
      <c r="Y10" s="8"/>
      <c r="Z10" s="9"/>
      <c r="AA10" s="1"/>
      <c r="AB10" s="1">
        <v>512</v>
      </c>
      <c r="AC10" s="15">
        <v>15</v>
      </c>
      <c r="AD10" s="8"/>
      <c r="AE10" s="9"/>
      <c r="AF10" s="15"/>
      <c r="AG10" s="15"/>
      <c r="AH10" s="8"/>
      <c r="AI10" s="9"/>
      <c r="AJ10" s="1"/>
      <c r="AK10">
        <v>3</v>
      </c>
      <c r="AL10" s="31" t="str">
        <f>$T$4</f>
        <v>DZO</v>
      </c>
      <c r="AM10" s="18">
        <f>$T$25</f>
        <v>9.6428571428571423</v>
      </c>
      <c r="AP10" s="31" t="str">
        <f>$T$4</f>
        <v>DZO</v>
      </c>
      <c r="AQ10" s="18">
        <f>$T$25</f>
        <v>9.6428571428571423</v>
      </c>
    </row>
    <row r="11" spans="1:43" x14ac:dyDescent="0.25">
      <c r="A11" s="1">
        <v>514</v>
      </c>
      <c r="B11" s="15"/>
      <c r="C11" s="8"/>
      <c r="D11" s="9"/>
      <c r="E11" s="15"/>
      <c r="F11" s="15"/>
      <c r="G11" s="8"/>
      <c r="H11" s="9"/>
      <c r="I11" s="1"/>
      <c r="J11" s="1">
        <v>513</v>
      </c>
      <c r="K11" s="15"/>
      <c r="L11" s="8"/>
      <c r="M11" s="9"/>
      <c r="N11" s="15"/>
      <c r="O11" s="15"/>
      <c r="P11" s="8"/>
      <c r="Q11" s="9"/>
      <c r="R11" s="1"/>
      <c r="S11" s="1">
        <v>513</v>
      </c>
      <c r="T11" s="15"/>
      <c r="U11" s="8"/>
      <c r="V11" s="9"/>
      <c r="W11" s="15"/>
      <c r="X11" s="15"/>
      <c r="Y11" s="8"/>
      <c r="Z11" s="9"/>
      <c r="AA11" s="1"/>
      <c r="AB11" s="1">
        <v>516</v>
      </c>
      <c r="AC11" s="15"/>
      <c r="AD11" s="8"/>
      <c r="AE11" s="9"/>
      <c r="AF11" s="15"/>
      <c r="AG11" s="15"/>
      <c r="AH11" s="8"/>
      <c r="AI11" s="9"/>
      <c r="AJ11" s="1"/>
      <c r="AK11">
        <v>4</v>
      </c>
      <c r="AL11" s="31" t="str">
        <f>$B$27</f>
        <v>Ent. TZK-RZV</v>
      </c>
      <c r="AM11" s="18">
        <f>$B$48</f>
        <v>9.6285714285714281</v>
      </c>
      <c r="AP11" s="31" t="str">
        <f>$AC$4</f>
        <v>Ent. RSCM LAQUA</v>
      </c>
      <c r="AQ11" s="18">
        <f>$AC$25</f>
        <v>9.3142857142857149</v>
      </c>
    </row>
    <row r="12" spans="1:43" x14ac:dyDescent="0.25">
      <c r="A12" s="1">
        <v>519</v>
      </c>
      <c r="B12" s="15"/>
      <c r="C12" s="8"/>
      <c r="D12" s="9"/>
      <c r="E12" s="15"/>
      <c r="F12" s="15"/>
      <c r="G12" s="8"/>
      <c r="H12" s="9"/>
      <c r="I12" s="1"/>
      <c r="J12" s="1">
        <v>520</v>
      </c>
      <c r="K12" s="15"/>
      <c r="L12" s="8"/>
      <c r="M12" s="9"/>
      <c r="N12" s="15"/>
      <c r="O12" s="15"/>
      <c r="P12" s="8"/>
      <c r="Q12" s="9"/>
      <c r="R12" s="1"/>
      <c r="S12" s="1">
        <v>518</v>
      </c>
      <c r="T12" s="15"/>
      <c r="U12" s="8"/>
      <c r="V12" s="9"/>
      <c r="W12" s="15"/>
      <c r="X12" s="15"/>
      <c r="Y12" s="8"/>
      <c r="Z12" s="9"/>
      <c r="AA12" s="1"/>
      <c r="AB12" s="1">
        <v>519</v>
      </c>
      <c r="AC12" s="15"/>
      <c r="AD12" s="8"/>
      <c r="AE12" s="9"/>
      <c r="AF12" s="15"/>
      <c r="AG12" s="15"/>
      <c r="AH12" s="8"/>
      <c r="AI12" s="9"/>
      <c r="AJ12" s="1"/>
      <c r="AK12">
        <v>5</v>
      </c>
      <c r="AL12" s="31" t="str">
        <f>$B$4</f>
        <v>RBP</v>
      </c>
      <c r="AM12" s="18">
        <f>$B$25</f>
        <v>9.5142857142857142</v>
      </c>
      <c r="AP12" s="31" t="str">
        <f>$B$27</f>
        <v>Ent. TZK-RZV</v>
      </c>
      <c r="AQ12" s="18">
        <f>$B$48</f>
        <v>9.6285714285714281</v>
      </c>
    </row>
    <row r="13" spans="1:43" x14ac:dyDescent="0.25">
      <c r="A13" s="1">
        <v>523</v>
      </c>
      <c r="B13" s="15"/>
      <c r="C13" s="8"/>
      <c r="D13" s="9"/>
      <c r="E13" s="15"/>
      <c r="F13" s="15"/>
      <c r="G13" s="8"/>
      <c r="H13" s="9"/>
      <c r="I13" s="1"/>
      <c r="J13" s="1">
        <v>522</v>
      </c>
      <c r="K13" s="15"/>
      <c r="L13" s="8"/>
      <c r="M13" s="9"/>
      <c r="N13" s="15"/>
      <c r="O13" s="15"/>
      <c r="P13" s="8"/>
      <c r="Q13" s="9"/>
      <c r="R13" s="1"/>
      <c r="S13" s="1">
        <v>521</v>
      </c>
      <c r="T13" s="15"/>
      <c r="U13" s="8"/>
      <c r="V13" s="9"/>
      <c r="W13" s="15"/>
      <c r="X13" s="15"/>
      <c r="Y13" s="8"/>
      <c r="Z13" s="9"/>
      <c r="AA13" s="1"/>
      <c r="AB13" s="1">
        <v>521</v>
      </c>
      <c r="AC13" s="15"/>
      <c r="AD13" s="8"/>
      <c r="AE13" s="9"/>
      <c r="AF13" s="15"/>
      <c r="AG13" s="15"/>
      <c r="AH13" s="8"/>
      <c r="AI13" s="9"/>
      <c r="AJ13" s="1"/>
      <c r="AK13">
        <v>6</v>
      </c>
      <c r="AL13" s="31" t="str">
        <f>$K$4</f>
        <v>SCC</v>
      </c>
      <c r="AM13" s="18">
        <f>$K$25</f>
        <v>9.5</v>
      </c>
      <c r="AP13" s="31" t="str">
        <f>$K$27</f>
        <v>KGZV</v>
      </c>
      <c r="AQ13" s="18">
        <f>$K$48</f>
        <v>9.757142857142858</v>
      </c>
    </row>
    <row r="14" spans="1:43" x14ac:dyDescent="0.25">
      <c r="A14" s="1">
        <v>526</v>
      </c>
      <c r="B14" s="15"/>
      <c r="C14" s="8"/>
      <c r="D14" s="9"/>
      <c r="E14" s="15"/>
      <c r="F14" s="15"/>
      <c r="G14" s="8"/>
      <c r="H14" s="9"/>
      <c r="I14" s="1"/>
      <c r="J14" s="1">
        <v>527</v>
      </c>
      <c r="K14" s="15"/>
      <c r="L14" s="8"/>
      <c r="M14" s="9"/>
      <c r="N14" s="15"/>
      <c r="O14" s="15"/>
      <c r="P14" s="8"/>
      <c r="Q14" s="9"/>
      <c r="R14" s="1"/>
      <c r="S14" s="1">
        <v>526</v>
      </c>
      <c r="T14" s="15"/>
      <c r="U14" s="8"/>
      <c r="V14" s="9"/>
      <c r="W14" s="15"/>
      <c r="X14" s="15"/>
      <c r="Y14" s="8"/>
      <c r="Z14" s="9"/>
      <c r="AA14" s="1"/>
      <c r="AB14" s="1">
        <v>525</v>
      </c>
      <c r="AC14" s="15"/>
      <c r="AD14" s="8"/>
      <c r="AE14" s="9"/>
      <c r="AF14" s="15"/>
      <c r="AG14" s="15"/>
      <c r="AH14" s="8"/>
      <c r="AI14" s="9"/>
      <c r="AJ14" s="1"/>
      <c r="AK14">
        <v>7</v>
      </c>
      <c r="AL14" s="31" t="str">
        <f>$T$27</f>
        <v>KHZS</v>
      </c>
      <c r="AM14" s="18">
        <f>$T$48</f>
        <v>9.4571428571428573</v>
      </c>
      <c r="AP14" s="31" t="str">
        <f>$T$27</f>
        <v>KHZS</v>
      </c>
      <c r="AQ14" s="18">
        <f>$T$48</f>
        <v>9.4571428571428573</v>
      </c>
    </row>
    <row r="15" spans="1:43" x14ac:dyDescent="0.25">
      <c r="A15" s="1">
        <v>530</v>
      </c>
      <c r="B15" s="19"/>
      <c r="C15" s="20"/>
      <c r="D15" s="21"/>
      <c r="E15" s="19"/>
      <c r="F15" s="19"/>
      <c r="G15" s="20"/>
      <c r="H15" s="21"/>
      <c r="I15" s="1"/>
      <c r="J15" s="1">
        <v>534</v>
      </c>
      <c r="K15" s="15"/>
      <c r="L15" s="8"/>
      <c r="M15" s="9"/>
      <c r="N15" s="15"/>
      <c r="O15" s="15"/>
      <c r="P15" s="8"/>
      <c r="Q15" s="9"/>
      <c r="R15" s="1"/>
      <c r="S15" s="1">
        <v>529</v>
      </c>
      <c r="T15" s="15"/>
      <c r="U15" s="8"/>
      <c r="V15" s="9"/>
      <c r="W15" s="15"/>
      <c r="X15" s="15"/>
      <c r="Y15" s="8"/>
      <c r="Z15" s="9"/>
      <c r="AA15" s="1"/>
      <c r="AB15" s="1">
        <v>531</v>
      </c>
      <c r="AC15" s="15"/>
      <c r="AD15" s="8"/>
      <c r="AE15" s="9"/>
      <c r="AF15" s="15"/>
      <c r="AG15" s="15"/>
      <c r="AH15" s="8"/>
      <c r="AI15" s="9"/>
      <c r="AJ15" s="1"/>
      <c r="AK15">
        <v>8</v>
      </c>
      <c r="AL15" s="31" t="str">
        <f>$AC$4</f>
        <v>Ent. RSCM LAQUA</v>
      </c>
      <c r="AM15" s="18">
        <f>$AC$25</f>
        <v>9.3142857142857149</v>
      </c>
      <c r="AP15" s="31" t="str">
        <f>$AC$27</f>
        <v>WPW</v>
      </c>
      <c r="AQ15" s="18">
        <f>$AC$48</f>
        <v>9.6571428571428566</v>
      </c>
    </row>
    <row r="16" spans="1:43" x14ac:dyDescent="0.25">
      <c r="A16" s="1">
        <v>534</v>
      </c>
      <c r="B16" s="15"/>
      <c r="C16" s="8"/>
      <c r="D16" s="9"/>
      <c r="E16" s="15"/>
      <c r="F16" s="15"/>
      <c r="G16" s="8"/>
      <c r="H16" s="9"/>
      <c r="I16" s="1"/>
      <c r="J16" s="1">
        <v>536</v>
      </c>
      <c r="K16" s="15"/>
      <c r="L16" s="8"/>
      <c r="M16" s="9"/>
      <c r="N16" s="15"/>
      <c r="O16" s="15"/>
      <c r="P16" s="8"/>
      <c r="Q16" s="9"/>
      <c r="R16" s="1"/>
      <c r="S16" s="1">
        <v>533</v>
      </c>
      <c r="T16" s="15"/>
      <c r="U16" s="8"/>
      <c r="V16" s="9"/>
      <c r="W16" s="15"/>
      <c r="X16" s="15"/>
      <c r="Y16" s="8"/>
      <c r="Z16" s="9"/>
      <c r="AA16" s="1"/>
      <c r="AB16" s="1">
        <v>535</v>
      </c>
      <c r="AC16" s="15"/>
      <c r="AD16" s="8"/>
      <c r="AE16" s="9"/>
      <c r="AF16" s="15"/>
      <c r="AG16" s="15"/>
      <c r="AH16" s="8"/>
      <c r="AI16" s="9"/>
      <c r="AJ16" s="1"/>
    </row>
    <row r="17" spans="1:36" x14ac:dyDescent="0.25">
      <c r="A17" s="1">
        <v>538</v>
      </c>
      <c r="B17" s="15"/>
      <c r="C17" s="8"/>
      <c r="D17" s="9"/>
      <c r="E17" s="15"/>
      <c r="F17" s="15"/>
      <c r="G17" s="8"/>
      <c r="H17" s="9"/>
      <c r="I17" s="1"/>
      <c r="J17" s="1">
        <v>539</v>
      </c>
      <c r="K17" s="16"/>
      <c r="L17" s="10"/>
      <c r="M17" s="11"/>
      <c r="N17" s="16"/>
      <c r="O17" s="16"/>
      <c r="P17" s="10"/>
      <c r="Q17" s="11"/>
      <c r="R17" s="1"/>
      <c r="S17" s="1">
        <v>537</v>
      </c>
      <c r="T17" s="16"/>
      <c r="U17" s="10"/>
      <c r="V17" s="11"/>
      <c r="W17" s="16"/>
      <c r="X17" s="16"/>
      <c r="Y17" s="10"/>
      <c r="Z17" s="11"/>
      <c r="AA17" s="1"/>
      <c r="AB17" s="1">
        <v>539</v>
      </c>
      <c r="AC17" s="16"/>
      <c r="AD17" s="10"/>
      <c r="AE17" s="11"/>
      <c r="AF17" s="16"/>
      <c r="AG17" s="16"/>
      <c r="AH17" s="10"/>
      <c r="AI17" s="11"/>
      <c r="AJ17" s="1"/>
    </row>
    <row r="18" spans="1:36" x14ac:dyDescent="0.25">
      <c r="A18" s="1">
        <v>544</v>
      </c>
      <c r="B18" s="15"/>
      <c r="C18" s="8"/>
      <c r="D18" s="9"/>
      <c r="E18" s="15"/>
      <c r="F18" s="15"/>
      <c r="G18" s="8"/>
      <c r="H18" s="9"/>
      <c r="I18" s="1"/>
      <c r="J18" s="1">
        <v>541</v>
      </c>
      <c r="K18" s="15"/>
      <c r="L18" s="8"/>
      <c r="M18" s="9"/>
      <c r="N18" s="15"/>
      <c r="O18" s="15"/>
      <c r="P18" s="8"/>
      <c r="Q18" s="9"/>
      <c r="R18" s="1"/>
      <c r="S18" s="1">
        <v>541</v>
      </c>
      <c r="T18" s="15"/>
      <c r="U18" s="8"/>
      <c r="V18" s="9"/>
      <c r="W18" s="15"/>
      <c r="X18" s="15"/>
      <c r="Y18" s="8"/>
      <c r="Z18" s="9"/>
      <c r="AA18" s="1"/>
      <c r="AB18" s="1">
        <v>542</v>
      </c>
      <c r="AC18" s="15"/>
      <c r="AD18" s="8"/>
      <c r="AE18" s="9"/>
      <c r="AF18" s="15"/>
      <c r="AG18" s="15"/>
      <c r="AH18" s="8"/>
      <c r="AI18" s="9"/>
      <c r="AJ18" s="1"/>
    </row>
    <row r="19" spans="1:36" x14ac:dyDescent="0.25">
      <c r="A19" s="1">
        <v>547</v>
      </c>
      <c r="B19" s="15"/>
      <c r="C19" s="8"/>
      <c r="D19" s="9"/>
      <c r="E19" s="15"/>
      <c r="F19" s="15"/>
      <c r="G19" s="8"/>
      <c r="H19" s="9"/>
      <c r="I19" s="1"/>
      <c r="J19" s="1">
        <v>546</v>
      </c>
      <c r="K19" s="15"/>
      <c r="L19" s="8"/>
      <c r="M19" s="9"/>
      <c r="N19" s="15"/>
      <c r="O19" s="15"/>
      <c r="P19" s="8"/>
      <c r="Q19" s="9"/>
      <c r="R19" s="1"/>
      <c r="S19" s="1">
        <v>545</v>
      </c>
      <c r="T19" s="15"/>
      <c r="U19" s="8"/>
      <c r="V19" s="9"/>
      <c r="W19" s="15"/>
      <c r="X19" s="15"/>
      <c r="Y19" s="8"/>
      <c r="Z19" s="9"/>
      <c r="AA19" s="1"/>
      <c r="AB19" s="1">
        <v>547</v>
      </c>
      <c r="AC19" s="15"/>
      <c r="AD19" s="8"/>
      <c r="AE19" s="9"/>
      <c r="AF19" s="15"/>
      <c r="AG19" s="15"/>
      <c r="AH19" s="8"/>
      <c r="AI19" s="9"/>
      <c r="AJ19" s="1"/>
    </row>
    <row r="20" spans="1:36" ht="15.75" thickBot="1" x14ac:dyDescent="0.3">
      <c r="A20" s="1">
        <v>550</v>
      </c>
      <c r="B20" s="19"/>
      <c r="C20" s="20"/>
      <c r="D20" s="21"/>
      <c r="E20" s="19"/>
      <c r="F20" s="19"/>
      <c r="G20" s="20"/>
      <c r="H20" s="21"/>
      <c r="I20" s="1"/>
      <c r="J20" s="1">
        <v>551</v>
      </c>
      <c r="K20" s="15"/>
      <c r="L20" s="8"/>
      <c r="M20" s="9"/>
      <c r="N20" s="15"/>
      <c r="O20" s="15"/>
      <c r="P20" s="8"/>
      <c r="Q20" s="9"/>
      <c r="R20" s="1"/>
      <c r="S20" s="1">
        <v>552</v>
      </c>
      <c r="T20" s="15"/>
      <c r="U20" s="8"/>
      <c r="V20" s="9"/>
      <c r="W20" s="15"/>
      <c r="X20" s="15"/>
      <c r="Y20" s="8"/>
      <c r="Z20" s="9"/>
      <c r="AA20" s="1"/>
      <c r="AB20" s="1">
        <v>552</v>
      </c>
      <c r="AC20" s="15"/>
      <c r="AD20" s="8"/>
      <c r="AE20" s="9"/>
      <c r="AF20" s="15"/>
      <c r="AG20" s="15"/>
      <c r="AH20" s="8"/>
      <c r="AI20" s="9"/>
      <c r="AJ20" s="1"/>
    </row>
    <row r="21" spans="1:36" ht="15.75" thickBot="1" x14ac:dyDescent="0.3">
      <c r="A21" s="1"/>
      <c r="B21" s="23">
        <f t="shared" ref="B21:H21" si="0">SUM(B7:B20)</f>
        <v>30</v>
      </c>
      <c r="C21" s="24">
        <f t="shared" si="0"/>
        <v>1</v>
      </c>
      <c r="D21" s="24">
        <f t="shared" si="0"/>
        <v>0</v>
      </c>
      <c r="E21" s="24">
        <f t="shared" si="0"/>
        <v>0</v>
      </c>
      <c r="F21" s="24">
        <f t="shared" si="0"/>
        <v>0</v>
      </c>
      <c r="G21" s="24">
        <f t="shared" si="0"/>
        <v>0</v>
      </c>
      <c r="H21" s="22">
        <f t="shared" si="0"/>
        <v>0</v>
      </c>
      <c r="I21" s="5"/>
      <c r="J21" s="1"/>
      <c r="K21" s="23">
        <f t="shared" ref="K21:Q21" si="1">SUM(K7:K20)</f>
        <v>31</v>
      </c>
      <c r="L21" s="24">
        <f t="shared" si="1"/>
        <v>1</v>
      </c>
      <c r="M21" s="24">
        <f t="shared" si="1"/>
        <v>0</v>
      </c>
      <c r="N21" s="24">
        <f t="shared" si="1"/>
        <v>0</v>
      </c>
      <c r="O21" s="24">
        <f t="shared" si="1"/>
        <v>0</v>
      </c>
      <c r="P21" s="24">
        <f t="shared" si="1"/>
        <v>0</v>
      </c>
      <c r="Q21" s="22">
        <f t="shared" si="1"/>
        <v>0</v>
      </c>
      <c r="R21" s="5"/>
      <c r="S21" s="1"/>
      <c r="T21" s="23">
        <f t="shared" ref="T21:Z21" si="2">SUM(T7:T20)</f>
        <v>25</v>
      </c>
      <c r="U21" s="24">
        <f t="shared" si="2"/>
        <v>0</v>
      </c>
      <c r="V21" s="24">
        <f t="shared" si="2"/>
        <v>0</v>
      </c>
      <c r="W21" s="24">
        <f t="shared" si="2"/>
        <v>0</v>
      </c>
      <c r="X21" s="24">
        <f t="shared" si="2"/>
        <v>0</v>
      </c>
      <c r="Y21" s="24">
        <f t="shared" si="2"/>
        <v>0</v>
      </c>
      <c r="Z21" s="22">
        <f t="shared" si="2"/>
        <v>0</v>
      </c>
      <c r="AA21" s="5"/>
      <c r="AB21" s="1"/>
      <c r="AC21" s="23">
        <f t="shared" ref="AC21:AI21" si="3">SUM(AC7:AC20)</f>
        <v>44</v>
      </c>
      <c r="AD21" s="24">
        <f t="shared" si="3"/>
        <v>1</v>
      </c>
      <c r="AE21" s="24">
        <f t="shared" si="3"/>
        <v>0</v>
      </c>
      <c r="AF21" s="24">
        <f t="shared" si="3"/>
        <v>0</v>
      </c>
      <c r="AG21" s="24">
        <f t="shared" si="3"/>
        <v>0</v>
      </c>
      <c r="AH21" s="24">
        <f t="shared" si="3"/>
        <v>0</v>
      </c>
      <c r="AI21" s="22">
        <f t="shared" si="3"/>
        <v>0</v>
      </c>
      <c r="AJ21" s="5"/>
    </row>
    <row r="22" spans="1:36" ht="15.75" thickBot="1" x14ac:dyDescent="0.3">
      <c r="A22" s="1"/>
      <c r="B22" s="25">
        <f>B21*0.5</f>
        <v>15</v>
      </c>
      <c r="C22" s="26">
        <f>C21*2</f>
        <v>2</v>
      </c>
      <c r="D22" s="26">
        <f>D21*3</f>
        <v>0</v>
      </c>
      <c r="E22" s="26">
        <f>E21*10</f>
        <v>0</v>
      </c>
      <c r="F22" s="26">
        <f>F21*2.5</f>
        <v>0</v>
      </c>
      <c r="G22" s="27">
        <f>G21*3</f>
        <v>0</v>
      </c>
      <c r="H22" s="28">
        <f>H21*4</f>
        <v>0</v>
      </c>
      <c r="I22" s="1"/>
      <c r="J22" s="1"/>
      <c r="K22" s="25">
        <f>K21*0.5</f>
        <v>15.5</v>
      </c>
      <c r="L22" s="26">
        <f>L21*2</f>
        <v>2</v>
      </c>
      <c r="M22" s="26">
        <f>M21*3</f>
        <v>0</v>
      </c>
      <c r="N22" s="26">
        <f>N21*10</f>
        <v>0</v>
      </c>
      <c r="O22" s="26">
        <f>O21*2.5</f>
        <v>0</v>
      </c>
      <c r="P22" s="27">
        <f>P21*3</f>
        <v>0</v>
      </c>
      <c r="Q22" s="28">
        <f>Q21*4</f>
        <v>0</v>
      </c>
      <c r="R22" s="1"/>
      <c r="S22" s="1"/>
      <c r="T22" s="25">
        <f>T21*0.5</f>
        <v>12.5</v>
      </c>
      <c r="U22" s="26">
        <f>U21*2</f>
        <v>0</v>
      </c>
      <c r="V22" s="26">
        <f>V21*3</f>
        <v>0</v>
      </c>
      <c r="W22" s="26">
        <f>W21*10</f>
        <v>0</v>
      </c>
      <c r="X22" s="26">
        <f>X21*2.5</f>
        <v>0</v>
      </c>
      <c r="Y22" s="27">
        <f>Y21*3</f>
        <v>0</v>
      </c>
      <c r="Z22" s="28">
        <f>Z21*4</f>
        <v>0</v>
      </c>
      <c r="AA22" s="1"/>
      <c r="AB22" s="1"/>
      <c r="AC22" s="25">
        <f>AC21*0.5</f>
        <v>22</v>
      </c>
      <c r="AD22" s="26">
        <f>AD21*2</f>
        <v>2</v>
      </c>
      <c r="AE22" s="26">
        <f>AE21*3</f>
        <v>0</v>
      </c>
      <c r="AF22" s="26">
        <f>AF21*10</f>
        <v>0</v>
      </c>
      <c r="AG22" s="26">
        <f>AG21*2.5</f>
        <v>0</v>
      </c>
      <c r="AH22" s="27">
        <f>AH21*3</f>
        <v>0</v>
      </c>
      <c r="AI22" s="28">
        <f>AI21*4</f>
        <v>0</v>
      </c>
      <c r="AJ22" s="1"/>
    </row>
    <row r="23" spans="1:36" ht="15.75" thickBot="1" x14ac:dyDescent="0.3">
      <c r="A23" s="1"/>
      <c r="B23" s="53">
        <f>SUM(B22:H22)</f>
        <v>17</v>
      </c>
      <c r="C23" s="54"/>
      <c r="D23" s="54"/>
      <c r="E23" s="54"/>
      <c r="F23" s="54"/>
      <c r="G23" s="54"/>
      <c r="H23" s="55"/>
      <c r="I23" s="1"/>
      <c r="J23" s="1"/>
      <c r="K23" s="53">
        <f>SUM(K22:Q22)</f>
        <v>17.5</v>
      </c>
      <c r="L23" s="54"/>
      <c r="M23" s="54"/>
      <c r="N23" s="54"/>
      <c r="O23" s="54"/>
      <c r="P23" s="54"/>
      <c r="Q23" s="55"/>
      <c r="R23" s="1"/>
      <c r="S23" s="1"/>
      <c r="T23" s="53">
        <f>SUM(T22:Z22)</f>
        <v>12.5</v>
      </c>
      <c r="U23" s="54"/>
      <c r="V23" s="54"/>
      <c r="W23" s="54"/>
      <c r="X23" s="54"/>
      <c r="Y23" s="54"/>
      <c r="Z23" s="55"/>
      <c r="AA23" s="1"/>
      <c r="AB23" s="1"/>
      <c r="AC23" s="53">
        <f>SUM(AC22:AI22)</f>
        <v>24</v>
      </c>
      <c r="AD23" s="54"/>
      <c r="AE23" s="54"/>
      <c r="AF23" s="54"/>
      <c r="AG23" s="54"/>
      <c r="AH23" s="54"/>
      <c r="AI23" s="55"/>
      <c r="AJ23" s="1"/>
    </row>
    <row r="24" spans="1:36" ht="15.75" thickBot="1" x14ac:dyDescent="0.3">
      <c r="A24" s="1">
        <v>350</v>
      </c>
      <c r="B24" s="70">
        <f>$A$24-B23</f>
        <v>333</v>
      </c>
      <c r="C24" s="71"/>
      <c r="D24" s="71"/>
      <c r="E24" s="71"/>
      <c r="F24" s="71"/>
      <c r="G24" s="71"/>
      <c r="H24" s="72"/>
      <c r="I24" s="29"/>
      <c r="J24" s="1">
        <v>350</v>
      </c>
      <c r="K24" s="70">
        <f>$A$24-K23</f>
        <v>332.5</v>
      </c>
      <c r="L24" s="71"/>
      <c r="M24" s="71"/>
      <c r="N24" s="71"/>
      <c r="O24" s="71"/>
      <c r="P24" s="71"/>
      <c r="Q24" s="72"/>
      <c r="R24" s="29"/>
      <c r="S24" s="1">
        <v>350</v>
      </c>
      <c r="T24" s="70">
        <f>$A$24-T23</f>
        <v>337.5</v>
      </c>
      <c r="U24" s="71"/>
      <c r="V24" s="71"/>
      <c r="W24" s="71"/>
      <c r="X24" s="71"/>
      <c r="Y24" s="71"/>
      <c r="Z24" s="72"/>
      <c r="AA24" s="29"/>
      <c r="AB24" s="1">
        <v>350</v>
      </c>
      <c r="AC24" s="70">
        <f>$A$24-AC23</f>
        <v>326</v>
      </c>
      <c r="AD24" s="71"/>
      <c r="AE24" s="71"/>
      <c r="AF24" s="71"/>
      <c r="AG24" s="71"/>
      <c r="AH24" s="71"/>
      <c r="AI24" s="72"/>
      <c r="AJ24" s="29"/>
    </row>
    <row r="25" spans="1:36" ht="15.75" thickBot="1" x14ac:dyDescent="0.3">
      <c r="A25" s="1">
        <v>10</v>
      </c>
      <c r="B25" s="59">
        <f>B24/35</f>
        <v>9.5142857142857142</v>
      </c>
      <c r="C25" s="60"/>
      <c r="D25" s="60"/>
      <c r="E25" s="60"/>
      <c r="F25" s="60"/>
      <c r="G25" s="60"/>
      <c r="H25" s="61"/>
      <c r="I25" s="30"/>
      <c r="J25" s="1">
        <v>10</v>
      </c>
      <c r="K25" s="59">
        <f>K24/35</f>
        <v>9.5</v>
      </c>
      <c r="L25" s="60"/>
      <c r="M25" s="60"/>
      <c r="N25" s="60"/>
      <c r="O25" s="60"/>
      <c r="P25" s="60"/>
      <c r="Q25" s="61"/>
      <c r="R25" s="30"/>
      <c r="S25" s="1">
        <v>10</v>
      </c>
      <c r="T25" s="59">
        <f>T24/35</f>
        <v>9.6428571428571423</v>
      </c>
      <c r="U25" s="60"/>
      <c r="V25" s="60"/>
      <c r="W25" s="60"/>
      <c r="X25" s="60"/>
      <c r="Y25" s="60"/>
      <c r="Z25" s="61"/>
      <c r="AA25" s="30"/>
      <c r="AB25" s="1">
        <v>10</v>
      </c>
      <c r="AC25" s="59">
        <f>AC24/35</f>
        <v>9.3142857142857149</v>
      </c>
      <c r="AD25" s="60"/>
      <c r="AE25" s="60"/>
      <c r="AF25" s="60"/>
      <c r="AG25" s="60"/>
      <c r="AH25" s="60"/>
      <c r="AI25" s="61"/>
      <c r="AJ25" s="30"/>
    </row>
    <row r="26" spans="1:36" ht="15.75" thickBot="1" x14ac:dyDescent="0.3"/>
    <row r="27" spans="1:36" ht="15.75" thickBot="1" x14ac:dyDescent="0.3">
      <c r="A27" s="1"/>
      <c r="B27" s="48" t="s">
        <v>9</v>
      </c>
      <c r="C27" s="49"/>
      <c r="D27" s="49"/>
      <c r="E27" s="49"/>
      <c r="F27" s="49"/>
      <c r="G27" s="49"/>
      <c r="H27" s="50"/>
      <c r="J27" s="1"/>
      <c r="K27" s="48" t="s">
        <v>16</v>
      </c>
      <c r="L27" s="49"/>
      <c r="M27" s="49"/>
      <c r="N27" s="49"/>
      <c r="O27" s="49"/>
      <c r="P27" s="49"/>
      <c r="Q27" s="50"/>
      <c r="S27" s="1"/>
      <c r="T27" s="48" t="s">
        <v>20</v>
      </c>
      <c r="U27" s="49"/>
      <c r="V27" s="49"/>
      <c r="W27" s="49"/>
      <c r="X27" s="49"/>
      <c r="Y27" s="49"/>
      <c r="Z27" s="50"/>
      <c r="AB27" s="1"/>
      <c r="AC27" s="48" t="s">
        <v>21</v>
      </c>
      <c r="AD27" s="49"/>
      <c r="AE27" s="49"/>
      <c r="AF27" s="49"/>
      <c r="AG27" s="49"/>
      <c r="AH27" s="49"/>
      <c r="AI27" s="50"/>
    </row>
    <row r="28" spans="1:36" x14ac:dyDescent="0.25">
      <c r="A28" s="1"/>
      <c r="B28" s="12" t="s">
        <v>1</v>
      </c>
      <c r="C28" s="51" t="s">
        <v>2</v>
      </c>
      <c r="D28" s="52"/>
      <c r="E28" s="12" t="s">
        <v>3</v>
      </c>
      <c r="F28" s="12" t="s">
        <v>4</v>
      </c>
      <c r="G28" s="51" t="s">
        <v>5</v>
      </c>
      <c r="H28" s="52"/>
      <c r="J28" s="1"/>
      <c r="K28" s="12" t="s">
        <v>1</v>
      </c>
      <c r="L28" s="51" t="s">
        <v>2</v>
      </c>
      <c r="M28" s="52"/>
      <c r="N28" s="12" t="s">
        <v>3</v>
      </c>
      <c r="O28" s="12" t="s">
        <v>4</v>
      </c>
      <c r="P28" s="51" t="s">
        <v>5</v>
      </c>
      <c r="Q28" s="52"/>
      <c r="S28" s="1"/>
      <c r="T28" s="12" t="s">
        <v>1</v>
      </c>
      <c r="U28" s="51" t="s">
        <v>2</v>
      </c>
      <c r="V28" s="52"/>
      <c r="W28" s="12" t="s">
        <v>3</v>
      </c>
      <c r="X28" s="12" t="s">
        <v>4</v>
      </c>
      <c r="Y28" s="51" t="s">
        <v>5</v>
      </c>
      <c r="Z28" s="52"/>
      <c r="AB28" s="1"/>
      <c r="AC28" s="12" t="s">
        <v>1</v>
      </c>
      <c r="AD28" s="51" t="s">
        <v>2</v>
      </c>
      <c r="AE28" s="52"/>
      <c r="AF28" s="12" t="s">
        <v>3</v>
      </c>
      <c r="AG28" s="12" t="s">
        <v>4</v>
      </c>
      <c r="AH28" s="51" t="s">
        <v>5</v>
      </c>
      <c r="AI28" s="52"/>
    </row>
    <row r="29" spans="1:36" ht="15.75" thickBot="1" x14ac:dyDescent="0.3">
      <c r="A29" s="5" t="s">
        <v>10</v>
      </c>
      <c r="B29" s="13"/>
      <c r="C29" s="2">
        <v>1</v>
      </c>
      <c r="D29" s="3">
        <v>2</v>
      </c>
      <c r="E29" s="13">
        <v>3</v>
      </c>
      <c r="F29" s="13"/>
      <c r="G29" s="2">
        <v>1</v>
      </c>
      <c r="H29" s="3">
        <v>2</v>
      </c>
      <c r="J29" s="5" t="s">
        <v>10</v>
      </c>
      <c r="K29" s="13"/>
      <c r="L29" s="2">
        <v>1</v>
      </c>
      <c r="M29" s="3">
        <v>2</v>
      </c>
      <c r="N29" s="13">
        <v>3</v>
      </c>
      <c r="O29" s="13"/>
      <c r="P29" s="2">
        <v>1</v>
      </c>
      <c r="Q29" s="3">
        <v>2</v>
      </c>
      <c r="S29" s="5" t="s">
        <v>10</v>
      </c>
      <c r="T29" s="13"/>
      <c r="U29" s="2">
        <v>1</v>
      </c>
      <c r="V29" s="3">
        <v>2</v>
      </c>
      <c r="W29" s="13">
        <v>3</v>
      </c>
      <c r="X29" s="13"/>
      <c r="Y29" s="2">
        <v>1</v>
      </c>
      <c r="Z29" s="3">
        <v>2</v>
      </c>
      <c r="AB29" s="5" t="s">
        <v>10</v>
      </c>
      <c r="AC29" s="13"/>
      <c r="AD29" s="2">
        <v>1</v>
      </c>
      <c r="AE29" s="3">
        <v>2</v>
      </c>
      <c r="AF29" s="13">
        <v>3</v>
      </c>
      <c r="AG29" s="13"/>
      <c r="AH29" s="2">
        <v>1</v>
      </c>
      <c r="AI29" s="3">
        <v>2</v>
      </c>
    </row>
    <row r="30" spans="1:36" x14ac:dyDescent="0.25">
      <c r="A30" s="1">
        <v>500</v>
      </c>
      <c r="B30" s="14">
        <v>3</v>
      </c>
      <c r="C30" s="6"/>
      <c r="D30" s="7"/>
      <c r="E30" s="14"/>
      <c r="F30" s="14"/>
      <c r="G30" s="6"/>
      <c r="H30" s="7"/>
      <c r="J30" s="1">
        <v>499</v>
      </c>
      <c r="K30" s="14">
        <v>6</v>
      </c>
      <c r="L30" s="6"/>
      <c r="M30" s="7"/>
      <c r="N30" s="14"/>
      <c r="O30" s="14"/>
      <c r="P30" s="6"/>
      <c r="Q30" s="7"/>
      <c r="S30" s="1">
        <v>497</v>
      </c>
      <c r="T30" s="14">
        <v>10</v>
      </c>
      <c r="U30" s="6"/>
      <c r="V30" s="7"/>
      <c r="W30" s="14"/>
      <c r="X30" s="14"/>
      <c r="Y30" s="6"/>
      <c r="Z30" s="7"/>
      <c r="AB30" s="1">
        <v>500</v>
      </c>
      <c r="AC30" s="14">
        <v>5</v>
      </c>
      <c r="AD30" s="6"/>
      <c r="AE30" s="7"/>
      <c r="AF30" s="14"/>
      <c r="AG30" s="14"/>
      <c r="AH30" s="6"/>
      <c r="AI30" s="7"/>
    </row>
    <row r="31" spans="1:36" x14ac:dyDescent="0.25">
      <c r="A31" s="1">
        <v>503</v>
      </c>
      <c r="B31" s="15">
        <v>7</v>
      </c>
      <c r="C31" s="8"/>
      <c r="D31" s="9"/>
      <c r="E31" s="15"/>
      <c r="F31" s="15"/>
      <c r="G31" s="8"/>
      <c r="H31" s="9"/>
      <c r="J31" s="1">
        <v>501</v>
      </c>
      <c r="K31" s="15">
        <v>3</v>
      </c>
      <c r="L31" s="8"/>
      <c r="M31" s="9"/>
      <c r="N31" s="15"/>
      <c r="O31" s="15"/>
      <c r="P31" s="8"/>
      <c r="Q31" s="9"/>
      <c r="S31" s="1">
        <v>504</v>
      </c>
      <c r="T31" s="15">
        <v>11</v>
      </c>
      <c r="U31" s="8"/>
      <c r="V31" s="9"/>
      <c r="W31" s="15"/>
      <c r="X31" s="15"/>
      <c r="Y31" s="8"/>
      <c r="Z31" s="9"/>
      <c r="AB31" s="1">
        <v>502</v>
      </c>
      <c r="AC31" s="15">
        <v>8</v>
      </c>
      <c r="AD31" s="8"/>
      <c r="AE31" s="9"/>
      <c r="AF31" s="15"/>
      <c r="AG31" s="15"/>
      <c r="AH31" s="8"/>
      <c r="AI31" s="9"/>
    </row>
    <row r="32" spans="1:36" x14ac:dyDescent="0.25">
      <c r="A32" s="1">
        <v>508</v>
      </c>
      <c r="B32" s="15">
        <v>7</v>
      </c>
      <c r="C32" s="8"/>
      <c r="D32" s="9"/>
      <c r="E32" s="15"/>
      <c r="F32" s="15"/>
      <c r="G32" s="8"/>
      <c r="H32" s="9"/>
      <c r="J32" s="1">
        <v>506</v>
      </c>
      <c r="K32" s="15">
        <v>5</v>
      </c>
      <c r="L32" s="8"/>
      <c r="M32" s="9"/>
      <c r="N32" s="15"/>
      <c r="O32" s="15"/>
      <c r="P32" s="8"/>
      <c r="Q32" s="9"/>
      <c r="S32" s="1">
        <v>507</v>
      </c>
      <c r="T32" s="15">
        <v>4</v>
      </c>
      <c r="U32" s="8"/>
      <c r="V32" s="9"/>
      <c r="W32" s="15"/>
      <c r="X32" s="15">
        <v>1</v>
      </c>
      <c r="Y32" s="8"/>
      <c r="Z32" s="9"/>
      <c r="AB32" s="1">
        <v>506</v>
      </c>
      <c r="AC32" s="15">
        <v>8</v>
      </c>
      <c r="AD32" s="8"/>
      <c r="AE32" s="9"/>
      <c r="AF32" s="15"/>
      <c r="AG32" s="15"/>
      <c r="AH32" s="8"/>
      <c r="AI32" s="9"/>
    </row>
    <row r="33" spans="1:35" x14ac:dyDescent="0.25">
      <c r="A33" s="1">
        <v>510</v>
      </c>
      <c r="B33" s="15">
        <v>9</v>
      </c>
      <c r="C33" s="8"/>
      <c r="D33" s="9"/>
      <c r="E33" s="15"/>
      <c r="F33" s="15"/>
      <c r="G33" s="8"/>
      <c r="H33" s="9"/>
      <c r="J33" s="1">
        <v>511</v>
      </c>
      <c r="K33" s="15">
        <v>3</v>
      </c>
      <c r="L33" s="8"/>
      <c r="M33" s="9"/>
      <c r="N33" s="15"/>
      <c r="O33" s="15"/>
      <c r="P33" s="8"/>
      <c r="Q33" s="9"/>
      <c r="S33" s="1">
        <v>511</v>
      </c>
      <c r="T33" s="15">
        <v>8</v>
      </c>
      <c r="U33" s="8"/>
      <c r="V33" s="9"/>
      <c r="W33" s="15"/>
      <c r="X33" s="15"/>
      <c r="Y33" s="8"/>
      <c r="Z33" s="9"/>
      <c r="AB33" s="1">
        <v>509</v>
      </c>
      <c r="AC33" s="15">
        <v>3</v>
      </c>
      <c r="AD33" s="8"/>
      <c r="AE33" s="9"/>
      <c r="AF33" s="15"/>
      <c r="AG33" s="15"/>
      <c r="AH33" s="8"/>
      <c r="AI33" s="9"/>
    </row>
    <row r="34" spans="1:35" x14ac:dyDescent="0.25">
      <c r="A34" s="1">
        <v>515</v>
      </c>
      <c r="B34" s="15"/>
      <c r="C34" s="8"/>
      <c r="D34" s="9"/>
      <c r="E34" s="15"/>
      <c r="F34" s="15"/>
      <c r="G34" s="8"/>
      <c r="H34" s="9"/>
      <c r="J34" s="1">
        <v>515</v>
      </c>
      <c r="K34" s="15"/>
      <c r="L34" s="8"/>
      <c r="M34" s="9"/>
      <c r="N34" s="15"/>
      <c r="O34" s="15"/>
      <c r="P34" s="8"/>
      <c r="Q34" s="9"/>
      <c r="S34" s="1">
        <v>516</v>
      </c>
      <c r="T34" s="15"/>
      <c r="U34" s="8"/>
      <c r="V34" s="9"/>
      <c r="W34" s="15"/>
      <c r="X34" s="15"/>
      <c r="Y34" s="8"/>
      <c r="Z34" s="9"/>
      <c r="AB34" s="1">
        <v>514</v>
      </c>
      <c r="AC34" s="15"/>
      <c r="AD34" s="8"/>
      <c r="AE34" s="9"/>
      <c r="AF34" s="15"/>
      <c r="AG34" s="15"/>
      <c r="AH34" s="8"/>
      <c r="AI34" s="9"/>
    </row>
    <row r="35" spans="1:35" x14ac:dyDescent="0.25">
      <c r="A35" s="1">
        <v>520</v>
      </c>
      <c r="B35" s="15"/>
      <c r="C35" s="8"/>
      <c r="D35" s="9"/>
      <c r="E35" s="15"/>
      <c r="F35" s="15"/>
      <c r="G35" s="8"/>
      <c r="H35" s="9"/>
      <c r="J35" s="1">
        <v>518</v>
      </c>
      <c r="K35" s="15"/>
      <c r="L35" s="8"/>
      <c r="M35" s="9"/>
      <c r="N35" s="15"/>
      <c r="O35" s="15"/>
      <c r="P35" s="8"/>
      <c r="Q35" s="9"/>
      <c r="S35" s="1">
        <v>517</v>
      </c>
      <c r="T35" s="15"/>
      <c r="U35" s="8"/>
      <c r="V35" s="9"/>
      <c r="W35" s="15"/>
      <c r="X35" s="15"/>
      <c r="Y35" s="8"/>
      <c r="Z35" s="9"/>
      <c r="AB35" s="1">
        <v>517</v>
      </c>
      <c r="AC35" s="15"/>
      <c r="AD35" s="8"/>
      <c r="AE35" s="9"/>
      <c r="AF35" s="15"/>
      <c r="AG35" s="15"/>
      <c r="AH35" s="8"/>
      <c r="AI35" s="9"/>
    </row>
    <row r="36" spans="1:35" x14ac:dyDescent="0.25">
      <c r="A36" s="1">
        <v>524</v>
      </c>
      <c r="B36" s="15"/>
      <c r="C36" s="8"/>
      <c r="D36" s="9"/>
      <c r="E36" s="15"/>
      <c r="F36" s="15"/>
      <c r="G36" s="8"/>
      <c r="H36" s="9"/>
      <c r="J36" s="1">
        <v>523</v>
      </c>
      <c r="K36" s="15"/>
      <c r="L36" s="8"/>
      <c r="M36" s="9"/>
      <c r="N36" s="15"/>
      <c r="O36" s="15"/>
      <c r="P36" s="8"/>
      <c r="Q36" s="9"/>
      <c r="S36" s="1">
        <v>524</v>
      </c>
      <c r="T36" s="15"/>
      <c r="U36" s="8"/>
      <c r="V36" s="9"/>
      <c r="W36" s="15"/>
      <c r="X36" s="15"/>
      <c r="Y36" s="8"/>
      <c r="Z36" s="9"/>
      <c r="AB36" s="1">
        <v>522</v>
      </c>
      <c r="AC36" s="15"/>
      <c r="AD36" s="8"/>
      <c r="AE36" s="9"/>
      <c r="AF36" s="15"/>
      <c r="AG36" s="15"/>
      <c r="AH36" s="8"/>
      <c r="AI36" s="9"/>
    </row>
    <row r="37" spans="1:35" x14ac:dyDescent="0.25">
      <c r="A37" s="1">
        <v>528</v>
      </c>
      <c r="B37" s="15"/>
      <c r="C37" s="8"/>
      <c r="D37" s="9"/>
      <c r="E37" s="15"/>
      <c r="F37" s="15"/>
      <c r="G37" s="8"/>
      <c r="H37" s="9"/>
      <c r="J37" s="1">
        <v>525</v>
      </c>
      <c r="K37" s="15"/>
      <c r="L37" s="8"/>
      <c r="M37" s="9"/>
      <c r="N37" s="15"/>
      <c r="O37" s="15"/>
      <c r="P37" s="8"/>
      <c r="Q37" s="9"/>
      <c r="S37" s="1">
        <v>527</v>
      </c>
      <c r="T37" s="15"/>
      <c r="U37" s="8"/>
      <c r="V37" s="9"/>
      <c r="W37" s="15"/>
      <c r="X37" s="15"/>
      <c r="Y37" s="8"/>
      <c r="Z37" s="9"/>
      <c r="AB37" s="1">
        <v>528</v>
      </c>
      <c r="AC37" s="15"/>
      <c r="AD37" s="8"/>
      <c r="AE37" s="9"/>
      <c r="AF37" s="15"/>
      <c r="AG37" s="15"/>
      <c r="AH37" s="8"/>
      <c r="AI37" s="9"/>
    </row>
    <row r="38" spans="1:35" x14ac:dyDescent="0.25">
      <c r="A38" s="1">
        <v>529</v>
      </c>
      <c r="B38" s="15"/>
      <c r="C38" s="8"/>
      <c r="D38" s="9"/>
      <c r="E38" s="15"/>
      <c r="F38" s="15"/>
      <c r="G38" s="8"/>
      <c r="H38" s="9"/>
      <c r="J38" s="1">
        <v>532</v>
      </c>
      <c r="K38" s="15"/>
      <c r="L38" s="8"/>
      <c r="M38" s="9"/>
      <c r="N38" s="15"/>
      <c r="O38" s="15"/>
      <c r="P38" s="8"/>
      <c r="Q38" s="9"/>
      <c r="S38" s="1">
        <v>530</v>
      </c>
      <c r="T38" s="15"/>
      <c r="U38" s="8"/>
      <c r="V38" s="9"/>
      <c r="W38" s="15"/>
      <c r="X38" s="15"/>
      <c r="Y38" s="8"/>
      <c r="Z38" s="9"/>
      <c r="AB38" s="1">
        <v>531</v>
      </c>
      <c r="AC38" s="15"/>
      <c r="AD38" s="8"/>
      <c r="AE38" s="9"/>
      <c r="AF38" s="15"/>
      <c r="AG38" s="15"/>
      <c r="AH38" s="8"/>
      <c r="AI38" s="9"/>
    </row>
    <row r="39" spans="1:35" x14ac:dyDescent="0.25">
      <c r="A39" s="1">
        <v>535</v>
      </c>
      <c r="B39" s="15"/>
      <c r="C39" s="8"/>
      <c r="D39" s="9"/>
      <c r="E39" s="15"/>
      <c r="F39" s="15"/>
      <c r="G39" s="8"/>
      <c r="H39" s="9"/>
      <c r="J39" s="1">
        <v>536</v>
      </c>
      <c r="K39" s="15"/>
      <c r="L39" s="8"/>
      <c r="M39" s="9"/>
      <c r="N39" s="15"/>
      <c r="O39" s="15"/>
      <c r="P39" s="8"/>
      <c r="Q39" s="9"/>
      <c r="S39" s="1">
        <v>533</v>
      </c>
      <c r="T39" s="15"/>
      <c r="U39" s="8"/>
      <c r="V39" s="9"/>
      <c r="W39" s="15"/>
      <c r="X39" s="15"/>
      <c r="Y39" s="8"/>
      <c r="Z39" s="9"/>
      <c r="AB39" s="1">
        <v>532</v>
      </c>
      <c r="AC39" s="15"/>
      <c r="AD39" s="8"/>
      <c r="AE39" s="9"/>
      <c r="AF39" s="15"/>
      <c r="AG39" s="15"/>
      <c r="AH39" s="8"/>
      <c r="AI39" s="9"/>
    </row>
    <row r="40" spans="1:35" x14ac:dyDescent="0.25">
      <c r="A40" s="1">
        <v>538</v>
      </c>
      <c r="B40" s="16"/>
      <c r="C40" s="10"/>
      <c r="D40" s="11"/>
      <c r="E40" s="16"/>
      <c r="F40" s="16"/>
      <c r="G40" s="10"/>
      <c r="H40" s="11"/>
      <c r="J40" s="1">
        <v>540</v>
      </c>
      <c r="K40" s="16"/>
      <c r="L40" s="10"/>
      <c r="M40" s="11"/>
      <c r="N40" s="16"/>
      <c r="O40" s="16"/>
      <c r="P40" s="10"/>
      <c r="Q40" s="11"/>
      <c r="S40" s="1">
        <v>540</v>
      </c>
      <c r="T40" s="16"/>
      <c r="U40" s="10"/>
      <c r="V40" s="11"/>
      <c r="W40" s="16"/>
      <c r="X40" s="16"/>
      <c r="Y40" s="10"/>
      <c r="Z40" s="11"/>
      <c r="AB40" s="1">
        <v>537</v>
      </c>
      <c r="AC40" s="16"/>
      <c r="AD40" s="10"/>
      <c r="AE40" s="11"/>
      <c r="AF40" s="16"/>
      <c r="AG40" s="16"/>
      <c r="AH40" s="10"/>
      <c r="AI40" s="11"/>
    </row>
    <row r="41" spans="1:35" x14ac:dyDescent="0.25">
      <c r="A41" s="1">
        <v>543</v>
      </c>
      <c r="B41" s="15"/>
      <c r="C41" s="8"/>
      <c r="D41" s="9"/>
      <c r="E41" s="15"/>
      <c r="F41" s="15"/>
      <c r="G41" s="8"/>
      <c r="H41" s="9"/>
      <c r="J41" s="1">
        <v>543</v>
      </c>
      <c r="K41" s="15"/>
      <c r="L41" s="8"/>
      <c r="M41" s="9"/>
      <c r="N41" s="15"/>
      <c r="O41" s="15"/>
      <c r="P41" s="8"/>
      <c r="Q41" s="9"/>
      <c r="S41" s="1">
        <v>542</v>
      </c>
      <c r="T41" s="15"/>
      <c r="U41" s="8"/>
      <c r="V41" s="9"/>
      <c r="W41" s="15"/>
      <c r="X41" s="15"/>
      <c r="Y41" s="8"/>
      <c r="Z41" s="9"/>
      <c r="AB41" s="1">
        <v>544</v>
      </c>
      <c r="AC41" s="15"/>
      <c r="AD41" s="8"/>
      <c r="AE41" s="9"/>
      <c r="AF41" s="15"/>
      <c r="AG41" s="15"/>
      <c r="AH41" s="8"/>
      <c r="AI41" s="9"/>
    </row>
    <row r="42" spans="1:35" x14ac:dyDescent="0.25">
      <c r="A42" s="1">
        <v>546</v>
      </c>
      <c r="B42" s="15"/>
      <c r="C42" s="8"/>
      <c r="D42" s="9"/>
      <c r="E42" s="15"/>
      <c r="F42" s="15"/>
      <c r="G42" s="8"/>
      <c r="H42" s="9"/>
      <c r="J42" s="1">
        <v>545</v>
      </c>
      <c r="K42" s="15"/>
      <c r="L42" s="8"/>
      <c r="M42" s="9"/>
      <c r="N42" s="15"/>
      <c r="O42" s="15"/>
      <c r="P42" s="8"/>
      <c r="Q42" s="9"/>
      <c r="S42" s="1">
        <v>548</v>
      </c>
      <c r="T42" s="15"/>
      <c r="U42" s="8"/>
      <c r="V42" s="9"/>
      <c r="W42" s="15"/>
      <c r="X42" s="15"/>
      <c r="Y42" s="8"/>
      <c r="Z42" s="9"/>
      <c r="AB42" s="1">
        <v>548</v>
      </c>
      <c r="AC42" s="15"/>
      <c r="AD42" s="8"/>
      <c r="AE42" s="9"/>
      <c r="AF42" s="15"/>
      <c r="AG42" s="15"/>
      <c r="AH42" s="8"/>
      <c r="AI42" s="9"/>
    </row>
    <row r="43" spans="1:35" ht="15.75" thickBot="1" x14ac:dyDescent="0.3">
      <c r="A43" s="1">
        <v>549</v>
      </c>
      <c r="B43" s="15"/>
      <c r="C43" s="8"/>
      <c r="D43" s="9"/>
      <c r="E43" s="15"/>
      <c r="F43" s="15"/>
      <c r="G43" s="8"/>
      <c r="H43" s="9"/>
      <c r="J43" s="1">
        <v>550</v>
      </c>
      <c r="K43" s="15"/>
      <c r="L43" s="8"/>
      <c r="M43" s="9"/>
      <c r="N43" s="15"/>
      <c r="O43" s="15"/>
      <c r="P43" s="8"/>
      <c r="Q43" s="9"/>
      <c r="S43" s="1">
        <v>549</v>
      </c>
      <c r="T43" s="15"/>
      <c r="U43" s="8"/>
      <c r="V43" s="9"/>
      <c r="W43" s="15"/>
      <c r="X43" s="15"/>
      <c r="Y43" s="8"/>
      <c r="Z43" s="9"/>
      <c r="AB43" s="1">
        <v>551</v>
      </c>
      <c r="AC43" s="15"/>
      <c r="AD43" s="8"/>
      <c r="AE43" s="9"/>
      <c r="AF43" s="15"/>
      <c r="AG43" s="15"/>
      <c r="AH43" s="8"/>
      <c r="AI43" s="9"/>
    </row>
    <row r="44" spans="1:35" ht="15.75" thickBot="1" x14ac:dyDescent="0.3">
      <c r="A44" s="1"/>
      <c r="B44" s="23">
        <f t="shared" ref="B44:H44" si="4">SUM(B30:B43)</f>
        <v>26</v>
      </c>
      <c r="C44" s="24">
        <f t="shared" si="4"/>
        <v>0</v>
      </c>
      <c r="D44" s="24">
        <f t="shared" si="4"/>
        <v>0</v>
      </c>
      <c r="E44" s="24">
        <f t="shared" si="4"/>
        <v>0</v>
      </c>
      <c r="F44" s="24">
        <f t="shared" si="4"/>
        <v>0</v>
      </c>
      <c r="G44" s="24">
        <f t="shared" si="4"/>
        <v>0</v>
      </c>
      <c r="H44" s="22">
        <f t="shared" si="4"/>
        <v>0</v>
      </c>
      <c r="J44" s="1"/>
      <c r="K44" s="23">
        <f t="shared" ref="K44:Q44" si="5">SUM(K30:K43)</f>
        <v>17</v>
      </c>
      <c r="L44" s="24">
        <f t="shared" si="5"/>
        <v>0</v>
      </c>
      <c r="M44" s="24">
        <f t="shared" si="5"/>
        <v>0</v>
      </c>
      <c r="N44" s="24">
        <f t="shared" si="5"/>
        <v>0</v>
      </c>
      <c r="O44" s="24">
        <f t="shared" si="5"/>
        <v>0</v>
      </c>
      <c r="P44" s="24">
        <f t="shared" si="5"/>
        <v>0</v>
      </c>
      <c r="Q44" s="22">
        <f t="shared" si="5"/>
        <v>0</v>
      </c>
      <c r="S44" s="1"/>
      <c r="T44" s="23">
        <f t="shared" ref="T44:Z44" si="6">SUM(T30:T43)</f>
        <v>33</v>
      </c>
      <c r="U44" s="24">
        <f t="shared" si="6"/>
        <v>0</v>
      </c>
      <c r="V44" s="24">
        <f t="shared" si="6"/>
        <v>0</v>
      </c>
      <c r="W44" s="24">
        <f t="shared" si="6"/>
        <v>0</v>
      </c>
      <c r="X44" s="24">
        <f t="shared" si="6"/>
        <v>1</v>
      </c>
      <c r="Y44" s="24">
        <f t="shared" si="6"/>
        <v>0</v>
      </c>
      <c r="Z44" s="22">
        <f t="shared" si="6"/>
        <v>0</v>
      </c>
      <c r="AB44" s="1"/>
      <c r="AC44" s="23">
        <f t="shared" ref="AC44:AI44" si="7">SUM(AC30:AC43)</f>
        <v>24</v>
      </c>
      <c r="AD44" s="24">
        <f t="shared" si="7"/>
        <v>0</v>
      </c>
      <c r="AE44" s="24">
        <f t="shared" si="7"/>
        <v>0</v>
      </c>
      <c r="AF44" s="24">
        <f t="shared" si="7"/>
        <v>0</v>
      </c>
      <c r="AG44" s="24">
        <f t="shared" si="7"/>
        <v>0</v>
      </c>
      <c r="AH44" s="24">
        <f t="shared" si="7"/>
        <v>0</v>
      </c>
      <c r="AI44" s="22">
        <f t="shared" si="7"/>
        <v>0</v>
      </c>
    </row>
    <row r="45" spans="1:35" ht="15.75" thickBot="1" x14ac:dyDescent="0.3">
      <c r="A45" s="1"/>
      <c r="B45" s="25">
        <f>B44*0.5</f>
        <v>13</v>
      </c>
      <c r="C45" s="26">
        <f>C44*2</f>
        <v>0</v>
      </c>
      <c r="D45" s="26">
        <f>D44*3</f>
        <v>0</v>
      </c>
      <c r="E45" s="26">
        <f>E44*10</f>
        <v>0</v>
      </c>
      <c r="F45" s="26">
        <f>F44*2.5</f>
        <v>0</v>
      </c>
      <c r="G45" s="27">
        <f>G44*3</f>
        <v>0</v>
      </c>
      <c r="H45" s="28">
        <f>H44*4</f>
        <v>0</v>
      </c>
      <c r="J45" s="1"/>
      <c r="K45" s="25">
        <f>K44*0.5</f>
        <v>8.5</v>
      </c>
      <c r="L45" s="26">
        <f>L44*2</f>
        <v>0</v>
      </c>
      <c r="M45" s="26">
        <f>M44*3</f>
        <v>0</v>
      </c>
      <c r="N45" s="26">
        <f>N44*10</f>
        <v>0</v>
      </c>
      <c r="O45" s="26">
        <f>O44*2.5</f>
        <v>0</v>
      </c>
      <c r="P45" s="27">
        <f>P44*3</f>
        <v>0</v>
      </c>
      <c r="Q45" s="28">
        <f>Q44*4</f>
        <v>0</v>
      </c>
      <c r="S45" s="1"/>
      <c r="T45" s="25">
        <f>T44*0.5</f>
        <v>16.5</v>
      </c>
      <c r="U45" s="26">
        <f>U44*2</f>
        <v>0</v>
      </c>
      <c r="V45" s="26">
        <f>V44*3</f>
        <v>0</v>
      </c>
      <c r="W45" s="26">
        <f>W44*10</f>
        <v>0</v>
      </c>
      <c r="X45" s="26">
        <f>X44*2.5</f>
        <v>2.5</v>
      </c>
      <c r="Y45" s="27">
        <f>Y44*3</f>
        <v>0</v>
      </c>
      <c r="Z45" s="28">
        <f>Z44*4</f>
        <v>0</v>
      </c>
      <c r="AB45" s="1"/>
      <c r="AC45" s="25">
        <f>AC44*0.5</f>
        <v>12</v>
      </c>
      <c r="AD45" s="26">
        <f>AD44*2</f>
        <v>0</v>
      </c>
      <c r="AE45" s="26">
        <f>AE44*3</f>
        <v>0</v>
      </c>
      <c r="AF45" s="26">
        <f>AF44*10</f>
        <v>0</v>
      </c>
      <c r="AG45" s="26">
        <f>AG44*2.5</f>
        <v>0</v>
      </c>
      <c r="AH45" s="27">
        <f>AH44*3</f>
        <v>0</v>
      </c>
      <c r="AI45" s="28">
        <f>AI44*4</f>
        <v>0</v>
      </c>
    </row>
    <row r="46" spans="1:35" ht="15.75" thickBot="1" x14ac:dyDescent="0.3">
      <c r="A46" s="1"/>
      <c r="B46" s="53">
        <f>SUM(B45:H45)</f>
        <v>13</v>
      </c>
      <c r="C46" s="54"/>
      <c r="D46" s="54"/>
      <c r="E46" s="54"/>
      <c r="F46" s="54"/>
      <c r="G46" s="54"/>
      <c r="H46" s="55"/>
      <c r="J46" s="1"/>
      <c r="K46" s="53">
        <f>SUM(K45:Q45)</f>
        <v>8.5</v>
      </c>
      <c r="L46" s="54"/>
      <c r="M46" s="54"/>
      <c r="N46" s="54"/>
      <c r="O46" s="54"/>
      <c r="P46" s="54"/>
      <c r="Q46" s="55"/>
      <c r="S46" s="1"/>
      <c r="T46" s="53">
        <f>SUM(T45:Z45)</f>
        <v>19</v>
      </c>
      <c r="U46" s="54"/>
      <c r="V46" s="54"/>
      <c r="W46" s="54"/>
      <c r="X46" s="54"/>
      <c r="Y46" s="54"/>
      <c r="Z46" s="55"/>
      <c r="AB46" s="1"/>
      <c r="AC46" s="53">
        <f>SUM(AC45:AI45)</f>
        <v>12</v>
      </c>
      <c r="AD46" s="54"/>
      <c r="AE46" s="54"/>
      <c r="AF46" s="54"/>
      <c r="AG46" s="54"/>
      <c r="AH46" s="54"/>
      <c r="AI46" s="55"/>
    </row>
    <row r="47" spans="1:35" ht="15.75" thickBot="1" x14ac:dyDescent="0.3">
      <c r="A47" s="1">
        <v>350</v>
      </c>
      <c r="B47" s="56">
        <f>$A$24-B46</f>
        <v>337</v>
      </c>
      <c r="C47" s="57"/>
      <c r="D47" s="57"/>
      <c r="E47" s="57"/>
      <c r="F47" s="57"/>
      <c r="G47" s="57"/>
      <c r="H47" s="58"/>
      <c r="J47" s="1">
        <v>350</v>
      </c>
      <c r="K47" s="56">
        <f>$A$24-K46</f>
        <v>341.5</v>
      </c>
      <c r="L47" s="57"/>
      <c r="M47" s="57"/>
      <c r="N47" s="57"/>
      <c r="O47" s="57"/>
      <c r="P47" s="57"/>
      <c r="Q47" s="58"/>
      <c r="S47" s="1">
        <v>350</v>
      </c>
      <c r="T47" s="56">
        <f>$A$24-T46</f>
        <v>331</v>
      </c>
      <c r="U47" s="57"/>
      <c r="V47" s="57"/>
      <c r="W47" s="57"/>
      <c r="X47" s="57"/>
      <c r="Y47" s="57"/>
      <c r="Z47" s="58"/>
      <c r="AB47" s="1">
        <v>350</v>
      </c>
      <c r="AC47" s="56">
        <f>$A$24-AC46</f>
        <v>338</v>
      </c>
      <c r="AD47" s="57"/>
      <c r="AE47" s="57"/>
      <c r="AF47" s="57"/>
      <c r="AG47" s="57"/>
      <c r="AH47" s="57"/>
      <c r="AI47" s="58"/>
    </row>
    <row r="48" spans="1:35" ht="15.75" thickBot="1" x14ac:dyDescent="0.3">
      <c r="A48" s="1">
        <v>10</v>
      </c>
      <c r="B48" s="59">
        <f>B47/35</f>
        <v>9.6285714285714281</v>
      </c>
      <c r="C48" s="60"/>
      <c r="D48" s="60"/>
      <c r="E48" s="60"/>
      <c r="F48" s="60"/>
      <c r="G48" s="60"/>
      <c r="H48" s="61"/>
      <c r="J48" s="1">
        <v>10</v>
      </c>
      <c r="K48" s="59">
        <f>K47/35</f>
        <v>9.757142857142858</v>
      </c>
      <c r="L48" s="60"/>
      <c r="M48" s="60"/>
      <c r="N48" s="60"/>
      <c r="O48" s="60"/>
      <c r="P48" s="60"/>
      <c r="Q48" s="61"/>
      <c r="S48" s="1">
        <v>10</v>
      </c>
      <c r="T48" s="59">
        <f>T47/35</f>
        <v>9.4571428571428573</v>
      </c>
      <c r="U48" s="60"/>
      <c r="V48" s="60"/>
      <c r="W48" s="60"/>
      <c r="X48" s="60"/>
      <c r="Y48" s="60"/>
      <c r="Z48" s="61"/>
      <c r="AB48" s="1">
        <v>10</v>
      </c>
      <c r="AC48" s="59">
        <f>AC47/35</f>
        <v>9.6571428571428566</v>
      </c>
      <c r="AD48" s="60"/>
      <c r="AE48" s="60"/>
      <c r="AF48" s="60"/>
      <c r="AG48" s="60"/>
      <c r="AH48" s="60"/>
      <c r="AI48" s="61"/>
    </row>
  </sheetData>
  <sheetProtection algorithmName="SHA-512" hashValue="x16ekUH/XuYZUuLjLe/5nTRKkcc9Ub9uW8N0gS+TN4hHGTp1A3hgUqOxqKz3CADUD+hvrp0imNrckPateyhXpA==" saltValue="fAQk8cYbH6aUqFm9h/SQIQ==" spinCount="100000" sheet="1" objects="1" scenarios="1"/>
  <sortState xmlns:xlrd2="http://schemas.microsoft.com/office/spreadsheetml/2017/richdata2" ref="AL8:AM15">
    <sortCondition descending="1" ref="AM8:AM15"/>
  </sortState>
  <mergeCells count="51">
    <mergeCell ref="A1:AM1"/>
    <mergeCell ref="A2:AN2"/>
    <mergeCell ref="B4:H4"/>
    <mergeCell ref="K4:Q4"/>
    <mergeCell ref="T4:Z4"/>
    <mergeCell ref="AC4:AI4"/>
    <mergeCell ref="Y5:Z5"/>
    <mergeCell ref="AC25:AI25"/>
    <mergeCell ref="AD5:AE5"/>
    <mergeCell ref="AH5:AI5"/>
    <mergeCell ref="B23:H23"/>
    <mergeCell ref="K23:Q23"/>
    <mergeCell ref="T23:Z23"/>
    <mergeCell ref="AC23:AI23"/>
    <mergeCell ref="C5:D5"/>
    <mergeCell ref="G5:H5"/>
    <mergeCell ref="L5:M5"/>
    <mergeCell ref="P5:Q5"/>
    <mergeCell ref="U5:V5"/>
    <mergeCell ref="B48:H48"/>
    <mergeCell ref="K48:Q48"/>
    <mergeCell ref="T48:Z48"/>
    <mergeCell ref="AC48:AI48"/>
    <mergeCell ref="AD28:AE28"/>
    <mergeCell ref="AH28:AI28"/>
    <mergeCell ref="B46:H46"/>
    <mergeCell ref="K46:Q46"/>
    <mergeCell ref="T46:Z46"/>
    <mergeCell ref="AC46:AI46"/>
    <mergeCell ref="C28:D28"/>
    <mergeCell ref="G28:H28"/>
    <mergeCell ref="L28:M28"/>
    <mergeCell ref="P28:Q28"/>
    <mergeCell ref="U28:V28"/>
    <mergeCell ref="Y28:Z28"/>
    <mergeCell ref="AK6:AM6"/>
    <mergeCell ref="B47:H47"/>
    <mergeCell ref="K47:Q47"/>
    <mergeCell ref="T47:Z47"/>
    <mergeCell ref="AC47:AI47"/>
    <mergeCell ref="B27:H27"/>
    <mergeCell ref="K27:Q27"/>
    <mergeCell ref="T27:Z27"/>
    <mergeCell ref="AC27:AI27"/>
    <mergeCell ref="B24:H24"/>
    <mergeCell ref="K24:Q24"/>
    <mergeCell ref="T24:Z24"/>
    <mergeCell ref="AC24:AI24"/>
    <mergeCell ref="B25:H25"/>
    <mergeCell ref="K25:Q25"/>
    <mergeCell ref="T25:Z2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F8D8F-85CF-4BDE-A154-BBDC86C68D1D}">
  <dimension ref="A1:AP48"/>
  <sheetViews>
    <sheetView workbookViewId="0">
      <selection sqref="A1:AM1"/>
    </sheetView>
  </sheetViews>
  <sheetFormatPr baseColWidth="10" defaultRowHeight="15" x14ac:dyDescent="0.25"/>
  <cols>
    <col min="1" max="1" width="4.85546875" bestFit="1" customWidth="1"/>
    <col min="2" max="9" width="4.7109375" customWidth="1"/>
    <col min="10" max="10" width="4.85546875" bestFit="1" customWidth="1"/>
    <col min="11" max="18" width="4.7109375" customWidth="1"/>
    <col min="19" max="19" width="4.85546875" bestFit="1" customWidth="1"/>
    <col min="20" max="27" width="4.7109375" customWidth="1"/>
    <col min="28" max="28" width="4.85546875" bestFit="1" customWidth="1"/>
    <col min="29" max="37" width="4.7109375" customWidth="1"/>
    <col min="38" max="38" width="8" bestFit="1" customWidth="1"/>
    <col min="39" max="39" width="5.5703125" bestFit="1" customWidth="1"/>
    <col min="40" max="40" width="4.42578125" customWidth="1"/>
    <col min="41" max="41" width="7.5703125" hidden="1" customWidth="1"/>
    <col min="42" max="42" width="11.7109375" hidden="1" customWidth="1"/>
  </cols>
  <sheetData>
    <row r="1" spans="1:42" ht="18.75" x14ac:dyDescent="0.3">
      <c r="A1" s="62" t="s">
        <v>70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</row>
    <row r="2" spans="1:42" x14ac:dyDescent="0.25">
      <c r="A2" s="63" t="s">
        <v>101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38"/>
      <c r="AP2" s="38"/>
    </row>
    <row r="3" spans="1:42" ht="15.75" thickBot="1" x14ac:dyDescent="0.3"/>
    <row r="4" spans="1:42" ht="15.75" thickBot="1" x14ac:dyDescent="0.3">
      <c r="A4" s="1"/>
      <c r="B4" s="64" t="s">
        <v>39</v>
      </c>
      <c r="C4" s="65"/>
      <c r="D4" s="65"/>
      <c r="E4" s="65"/>
      <c r="F4" s="65"/>
      <c r="G4" s="65"/>
      <c r="H4" s="66"/>
      <c r="I4" s="5"/>
      <c r="J4" s="1"/>
      <c r="K4" s="48" t="s">
        <v>40</v>
      </c>
      <c r="L4" s="49"/>
      <c r="M4" s="49"/>
      <c r="N4" s="49"/>
      <c r="O4" s="49"/>
      <c r="P4" s="49"/>
      <c r="Q4" s="50"/>
      <c r="R4" s="5"/>
      <c r="S4" s="1"/>
      <c r="T4" s="48" t="s">
        <v>41</v>
      </c>
      <c r="U4" s="49"/>
      <c r="V4" s="49"/>
      <c r="W4" s="49"/>
      <c r="X4" s="49"/>
      <c r="Y4" s="49"/>
      <c r="Z4" s="50"/>
      <c r="AA4" s="5"/>
      <c r="AB4" s="1"/>
      <c r="AC4" s="48" t="s">
        <v>14</v>
      </c>
      <c r="AD4" s="49"/>
      <c r="AE4" s="49"/>
      <c r="AF4" s="49"/>
      <c r="AG4" s="49"/>
      <c r="AH4" s="49"/>
      <c r="AI4" s="50"/>
      <c r="AJ4" s="5"/>
    </row>
    <row r="5" spans="1:42" x14ac:dyDescent="0.25">
      <c r="A5" s="1"/>
      <c r="B5" s="12" t="s">
        <v>1</v>
      </c>
      <c r="C5" s="67" t="s">
        <v>2</v>
      </c>
      <c r="D5" s="68"/>
      <c r="E5" s="12" t="s">
        <v>3</v>
      </c>
      <c r="F5" s="12" t="s">
        <v>4</v>
      </c>
      <c r="G5" s="67" t="s">
        <v>5</v>
      </c>
      <c r="H5" s="68"/>
      <c r="I5" s="5"/>
      <c r="J5" s="1"/>
      <c r="K5" s="12" t="s">
        <v>1</v>
      </c>
      <c r="L5" s="51" t="s">
        <v>2</v>
      </c>
      <c r="M5" s="52"/>
      <c r="N5" s="12" t="s">
        <v>3</v>
      </c>
      <c r="O5" s="12" t="s">
        <v>4</v>
      </c>
      <c r="P5" s="51" t="s">
        <v>5</v>
      </c>
      <c r="Q5" s="52"/>
      <c r="R5" s="5"/>
      <c r="S5" s="1"/>
      <c r="T5" s="12" t="s">
        <v>1</v>
      </c>
      <c r="U5" s="51" t="s">
        <v>2</v>
      </c>
      <c r="V5" s="52"/>
      <c r="W5" s="12" t="s">
        <v>3</v>
      </c>
      <c r="X5" s="12" t="s">
        <v>4</v>
      </c>
      <c r="Y5" s="51" t="s">
        <v>5</v>
      </c>
      <c r="Z5" s="52"/>
      <c r="AA5" s="5"/>
      <c r="AB5" s="1"/>
      <c r="AC5" s="12" t="s">
        <v>1</v>
      </c>
      <c r="AD5" s="51" t="s">
        <v>2</v>
      </c>
      <c r="AE5" s="52"/>
      <c r="AF5" s="12" t="s">
        <v>3</v>
      </c>
      <c r="AG5" s="12" t="s">
        <v>4</v>
      </c>
      <c r="AH5" s="51" t="s">
        <v>5</v>
      </c>
      <c r="AI5" s="52"/>
      <c r="AJ5" s="5"/>
    </row>
    <row r="6" spans="1:42" ht="15.75" thickBot="1" x14ac:dyDescent="0.3">
      <c r="A6" s="5" t="s">
        <v>10</v>
      </c>
      <c r="B6" s="13"/>
      <c r="C6" s="4">
        <v>1</v>
      </c>
      <c r="D6" s="17">
        <v>2</v>
      </c>
      <c r="E6" s="13">
        <v>3</v>
      </c>
      <c r="F6" s="13"/>
      <c r="G6" s="2">
        <v>1</v>
      </c>
      <c r="H6" s="3">
        <v>2</v>
      </c>
      <c r="I6" s="5"/>
      <c r="J6" s="5" t="s">
        <v>10</v>
      </c>
      <c r="K6" s="13"/>
      <c r="L6" s="2">
        <v>1</v>
      </c>
      <c r="M6" s="3">
        <v>2</v>
      </c>
      <c r="N6" s="13">
        <v>3</v>
      </c>
      <c r="O6" s="13"/>
      <c r="P6" s="2">
        <v>1</v>
      </c>
      <c r="Q6" s="3">
        <v>2</v>
      </c>
      <c r="R6" s="5"/>
      <c r="S6" s="5" t="s">
        <v>10</v>
      </c>
      <c r="T6" s="13"/>
      <c r="U6" s="2">
        <v>1</v>
      </c>
      <c r="V6" s="3">
        <v>2</v>
      </c>
      <c r="W6" s="13">
        <v>3</v>
      </c>
      <c r="X6" s="13"/>
      <c r="Y6" s="2">
        <v>1</v>
      </c>
      <c r="Z6" s="3">
        <v>2</v>
      </c>
      <c r="AA6" s="5"/>
      <c r="AB6" s="5" t="s">
        <v>10</v>
      </c>
      <c r="AC6" s="13"/>
      <c r="AD6" s="2">
        <v>1</v>
      </c>
      <c r="AE6" s="3">
        <v>2</v>
      </c>
      <c r="AF6" s="13">
        <v>3</v>
      </c>
      <c r="AG6" s="13"/>
      <c r="AH6" s="2">
        <v>1</v>
      </c>
      <c r="AI6" s="3">
        <v>2</v>
      </c>
      <c r="AJ6" s="5"/>
      <c r="AK6" s="69" t="s">
        <v>38</v>
      </c>
      <c r="AL6" s="69"/>
      <c r="AM6" s="69"/>
      <c r="AN6" s="31"/>
    </row>
    <row r="7" spans="1:42" x14ac:dyDescent="0.25">
      <c r="A7" s="1">
        <v>555</v>
      </c>
      <c r="B7" s="15">
        <v>6</v>
      </c>
      <c r="C7" s="8"/>
      <c r="D7" s="9"/>
      <c r="E7" s="15"/>
      <c r="F7" s="15"/>
      <c r="G7" s="8"/>
      <c r="H7" s="9"/>
      <c r="I7" s="1"/>
      <c r="J7" s="1">
        <v>553</v>
      </c>
      <c r="K7" s="14">
        <v>12</v>
      </c>
      <c r="L7" s="6">
        <v>2</v>
      </c>
      <c r="M7" s="7"/>
      <c r="N7" s="14"/>
      <c r="O7" s="14">
        <v>1</v>
      </c>
      <c r="P7" s="6"/>
      <c r="Q7" s="7"/>
      <c r="R7" s="1"/>
      <c r="S7" s="1">
        <v>553</v>
      </c>
      <c r="T7" s="14">
        <v>13</v>
      </c>
      <c r="U7" s="6"/>
      <c r="V7" s="7"/>
      <c r="W7" s="14"/>
      <c r="X7" s="14"/>
      <c r="Y7" s="6"/>
      <c r="Z7" s="7"/>
      <c r="AA7" s="1"/>
      <c r="AB7" s="1">
        <v>554</v>
      </c>
      <c r="AC7" s="14">
        <v>8</v>
      </c>
      <c r="AD7" s="6"/>
      <c r="AE7" s="7"/>
      <c r="AF7" s="14"/>
      <c r="AG7" s="14"/>
      <c r="AH7" s="6"/>
      <c r="AI7" s="7"/>
      <c r="AJ7" s="1"/>
      <c r="AL7" t="s">
        <v>37</v>
      </c>
      <c r="AM7" t="s">
        <v>36</v>
      </c>
      <c r="AO7" t="s">
        <v>37</v>
      </c>
      <c r="AP7" t="s">
        <v>36</v>
      </c>
    </row>
    <row r="8" spans="1:42" x14ac:dyDescent="0.25">
      <c r="A8" s="1">
        <v>560</v>
      </c>
      <c r="B8" s="15">
        <v>14</v>
      </c>
      <c r="C8" s="8"/>
      <c r="D8" s="9"/>
      <c r="E8" s="15"/>
      <c r="F8" s="15"/>
      <c r="G8" s="8"/>
      <c r="H8" s="9"/>
      <c r="I8" s="1"/>
      <c r="J8" s="1">
        <v>557</v>
      </c>
      <c r="K8" s="15">
        <v>3</v>
      </c>
      <c r="L8" s="8"/>
      <c r="M8" s="9"/>
      <c r="N8" s="15"/>
      <c r="O8" s="15"/>
      <c r="P8" s="8"/>
      <c r="Q8" s="9"/>
      <c r="R8" s="1"/>
      <c r="S8" s="1">
        <v>560</v>
      </c>
      <c r="T8" s="15">
        <v>13</v>
      </c>
      <c r="U8" s="8"/>
      <c r="V8" s="9"/>
      <c r="W8" s="15"/>
      <c r="X8" s="15">
        <v>1</v>
      </c>
      <c r="Y8" s="8"/>
      <c r="Z8" s="9"/>
      <c r="AA8" s="1"/>
      <c r="AB8" s="1">
        <v>558</v>
      </c>
      <c r="AC8" s="15">
        <v>7</v>
      </c>
      <c r="AD8" s="8"/>
      <c r="AE8" s="9"/>
      <c r="AF8" s="15"/>
      <c r="AG8" s="15"/>
      <c r="AH8" s="8"/>
      <c r="AI8" s="9"/>
      <c r="AJ8" s="1"/>
      <c r="AK8">
        <v>1</v>
      </c>
      <c r="AL8" s="31" t="str">
        <f>$B$27</f>
        <v>ENLWP</v>
      </c>
      <c r="AM8" s="18">
        <f>$B$48</f>
        <v>9.6285714285714281</v>
      </c>
      <c r="AO8" s="31" t="str">
        <f>$B$4</f>
        <v>ZNA A</v>
      </c>
      <c r="AP8" s="18">
        <f>$B$25</f>
        <v>9.4</v>
      </c>
    </row>
    <row r="9" spans="1:42" x14ac:dyDescent="0.25">
      <c r="A9" s="1">
        <v>561</v>
      </c>
      <c r="B9" s="15">
        <v>13</v>
      </c>
      <c r="C9" s="8"/>
      <c r="D9" s="9"/>
      <c r="E9" s="15"/>
      <c r="F9" s="15"/>
      <c r="G9" s="8"/>
      <c r="H9" s="9"/>
      <c r="I9" s="1"/>
      <c r="J9" s="1">
        <v>563</v>
      </c>
      <c r="K9" s="15">
        <v>14</v>
      </c>
      <c r="L9" s="8"/>
      <c r="M9" s="9"/>
      <c r="N9" s="15"/>
      <c r="O9" s="15"/>
      <c r="P9" s="8"/>
      <c r="Q9" s="9"/>
      <c r="R9" s="1"/>
      <c r="S9" s="1">
        <v>564</v>
      </c>
      <c r="T9" s="15">
        <v>4</v>
      </c>
      <c r="U9" s="8"/>
      <c r="V9" s="9"/>
      <c r="W9" s="15"/>
      <c r="X9" s="15"/>
      <c r="Y9" s="8"/>
      <c r="Z9" s="9"/>
      <c r="AA9" s="1"/>
      <c r="AB9" s="1">
        <v>561</v>
      </c>
      <c r="AC9" s="15">
        <v>4</v>
      </c>
      <c r="AD9" s="8"/>
      <c r="AE9" s="9"/>
      <c r="AF9" s="15"/>
      <c r="AG9" s="15"/>
      <c r="AH9" s="8"/>
      <c r="AI9" s="9"/>
      <c r="AJ9" s="1"/>
      <c r="AK9">
        <v>2</v>
      </c>
      <c r="AL9" s="31" t="str">
        <f>$AC$27</f>
        <v>ROSC A</v>
      </c>
      <c r="AM9" s="18">
        <f>$AC$48</f>
        <v>9.5571428571428569</v>
      </c>
      <c r="AO9" s="31" t="str">
        <f>$K$4</f>
        <v>KAZSc A</v>
      </c>
      <c r="AP9" s="18">
        <f>$K$25</f>
        <v>9.3000000000000007</v>
      </c>
    </row>
    <row r="10" spans="1:42" x14ac:dyDescent="0.25">
      <c r="A10" s="1">
        <v>565</v>
      </c>
      <c r="B10" s="15">
        <v>9</v>
      </c>
      <c r="C10" s="8"/>
      <c r="D10" s="9"/>
      <c r="E10" s="15"/>
      <c r="F10" s="15"/>
      <c r="G10" s="8"/>
      <c r="H10" s="9"/>
      <c r="I10" s="1"/>
      <c r="J10" s="1">
        <v>565</v>
      </c>
      <c r="K10" s="15">
        <v>7</v>
      </c>
      <c r="L10" s="8"/>
      <c r="M10" s="9"/>
      <c r="N10" s="15"/>
      <c r="O10" s="15"/>
      <c r="P10" s="8"/>
      <c r="Q10" s="9"/>
      <c r="R10" s="1"/>
      <c r="S10" s="1">
        <v>566</v>
      </c>
      <c r="T10" s="15">
        <v>8</v>
      </c>
      <c r="U10" s="8"/>
      <c r="V10" s="9"/>
      <c r="W10" s="15"/>
      <c r="X10" s="15"/>
      <c r="Y10" s="8"/>
      <c r="Z10" s="9"/>
      <c r="AA10" s="1"/>
      <c r="AB10" s="1">
        <v>568</v>
      </c>
      <c r="AC10" s="15">
        <v>11</v>
      </c>
      <c r="AD10" s="8"/>
      <c r="AE10" s="9"/>
      <c r="AF10" s="15"/>
      <c r="AG10" s="15">
        <v>1</v>
      </c>
      <c r="AH10" s="8"/>
      <c r="AI10" s="9"/>
      <c r="AJ10" s="1"/>
      <c r="AK10">
        <v>3</v>
      </c>
      <c r="AL10" s="31" t="str">
        <f>$AC$4</f>
        <v>KWK</v>
      </c>
      <c r="AM10" s="18">
        <f>$AC$25</f>
        <v>9.5</v>
      </c>
      <c r="AO10" s="31" t="str">
        <f>$T$4</f>
        <v>ASB</v>
      </c>
      <c r="AP10" s="18">
        <f>$T$25</f>
        <v>9.3857142857142861</v>
      </c>
    </row>
    <row r="11" spans="1:42" x14ac:dyDescent="0.25">
      <c r="A11" s="1">
        <v>570</v>
      </c>
      <c r="B11" s="15"/>
      <c r="C11" s="8"/>
      <c r="D11" s="9"/>
      <c r="E11" s="15"/>
      <c r="F11" s="15"/>
      <c r="G11" s="8"/>
      <c r="H11" s="9"/>
      <c r="I11" s="1"/>
      <c r="J11" s="1">
        <v>571</v>
      </c>
      <c r="K11" s="15"/>
      <c r="L11" s="8"/>
      <c r="M11" s="9"/>
      <c r="N11" s="15"/>
      <c r="O11" s="15"/>
      <c r="P11" s="8"/>
      <c r="Q11" s="9"/>
      <c r="R11" s="1"/>
      <c r="S11" s="1">
        <v>572</v>
      </c>
      <c r="T11" s="15"/>
      <c r="U11" s="8"/>
      <c r="V11" s="9"/>
      <c r="W11" s="15"/>
      <c r="X11" s="15"/>
      <c r="Y11" s="8"/>
      <c r="Z11" s="9"/>
      <c r="AA11" s="1"/>
      <c r="AB11" s="1">
        <v>569</v>
      </c>
      <c r="AC11" s="15"/>
      <c r="AD11" s="8"/>
      <c r="AE11" s="9"/>
      <c r="AF11" s="15"/>
      <c r="AG11" s="15"/>
      <c r="AH11" s="8"/>
      <c r="AI11" s="9"/>
      <c r="AJ11" s="1"/>
      <c r="AK11">
        <v>4</v>
      </c>
      <c r="AL11" s="31" t="str">
        <f>$T$27</f>
        <v>CCM</v>
      </c>
      <c r="AM11" s="18">
        <f>$T$48</f>
        <v>9.4857142857142858</v>
      </c>
      <c r="AO11" s="31" t="str">
        <f>$AC$4</f>
        <v>KWK</v>
      </c>
      <c r="AP11" s="18">
        <f>$AC$25</f>
        <v>9.5</v>
      </c>
    </row>
    <row r="12" spans="1:42" x14ac:dyDescent="0.25">
      <c r="A12" s="1">
        <v>573</v>
      </c>
      <c r="B12" s="15"/>
      <c r="C12" s="8"/>
      <c r="D12" s="9"/>
      <c r="E12" s="15"/>
      <c r="F12" s="15"/>
      <c r="G12" s="8"/>
      <c r="H12" s="9"/>
      <c r="I12" s="1"/>
      <c r="J12" s="1">
        <v>575</v>
      </c>
      <c r="K12" s="15"/>
      <c r="L12" s="8"/>
      <c r="M12" s="9"/>
      <c r="N12" s="15"/>
      <c r="O12" s="15"/>
      <c r="P12" s="8"/>
      <c r="Q12" s="9"/>
      <c r="R12" s="1"/>
      <c r="S12" s="1">
        <v>574</v>
      </c>
      <c r="T12" s="15"/>
      <c r="U12" s="8"/>
      <c r="V12" s="9"/>
      <c r="W12" s="15"/>
      <c r="X12" s="15"/>
      <c r="Y12" s="8"/>
      <c r="Z12" s="9"/>
      <c r="AA12" s="1"/>
      <c r="AB12" s="1">
        <v>575</v>
      </c>
      <c r="AC12" s="15"/>
      <c r="AD12" s="8"/>
      <c r="AE12" s="9"/>
      <c r="AF12" s="15"/>
      <c r="AG12" s="15"/>
      <c r="AH12" s="8"/>
      <c r="AI12" s="9"/>
      <c r="AJ12" s="1"/>
      <c r="AK12">
        <v>5</v>
      </c>
      <c r="AL12" s="31" t="str">
        <f>$K$27</f>
        <v>LAQUA</v>
      </c>
      <c r="AM12" s="18">
        <f>$K$48</f>
        <v>9.4714285714285715</v>
      </c>
      <c r="AO12" s="31" t="str">
        <f>$B$27</f>
        <v>ENLWP</v>
      </c>
      <c r="AP12" s="18">
        <f>$B$48</f>
        <v>9.6285714285714281</v>
      </c>
    </row>
    <row r="13" spans="1:42" x14ac:dyDescent="0.25">
      <c r="A13" s="1">
        <v>577</v>
      </c>
      <c r="B13" s="15"/>
      <c r="C13" s="8"/>
      <c r="D13" s="9"/>
      <c r="E13" s="15"/>
      <c r="F13" s="15"/>
      <c r="G13" s="8"/>
      <c r="H13" s="9"/>
      <c r="I13" s="1"/>
      <c r="J13" s="1">
        <v>579</v>
      </c>
      <c r="K13" s="15"/>
      <c r="L13" s="8"/>
      <c r="M13" s="9"/>
      <c r="N13" s="15"/>
      <c r="O13" s="15"/>
      <c r="P13" s="8"/>
      <c r="Q13" s="9"/>
      <c r="R13" s="1"/>
      <c r="S13" s="1">
        <v>578</v>
      </c>
      <c r="T13" s="15"/>
      <c r="U13" s="8"/>
      <c r="V13" s="9"/>
      <c r="W13" s="15"/>
      <c r="X13" s="15"/>
      <c r="Y13" s="8"/>
      <c r="Z13" s="9"/>
      <c r="AA13" s="1"/>
      <c r="AB13" s="1">
        <v>578</v>
      </c>
      <c r="AC13" s="15"/>
      <c r="AD13" s="8"/>
      <c r="AE13" s="9"/>
      <c r="AF13" s="15"/>
      <c r="AG13" s="15"/>
      <c r="AH13" s="8"/>
      <c r="AI13" s="9"/>
      <c r="AJ13" s="1"/>
      <c r="AK13">
        <v>6</v>
      </c>
      <c r="AL13" s="31" t="str">
        <f>$B$4</f>
        <v>ZNA A</v>
      </c>
      <c r="AM13" s="18">
        <f>$B$25</f>
        <v>9.4</v>
      </c>
      <c r="AO13" s="31" t="str">
        <f>$K$27</f>
        <v>LAQUA</v>
      </c>
      <c r="AP13" s="18">
        <f>$K$48</f>
        <v>9.4714285714285715</v>
      </c>
    </row>
    <row r="14" spans="1:42" x14ac:dyDescent="0.25">
      <c r="A14" s="1">
        <v>584</v>
      </c>
      <c r="B14" s="15"/>
      <c r="C14" s="8"/>
      <c r="D14" s="9"/>
      <c r="E14" s="15"/>
      <c r="F14" s="15"/>
      <c r="G14" s="8"/>
      <c r="H14" s="9"/>
      <c r="I14" s="1"/>
      <c r="J14" s="1">
        <v>582</v>
      </c>
      <c r="K14" s="15"/>
      <c r="L14" s="8"/>
      <c r="M14" s="9"/>
      <c r="N14" s="15"/>
      <c r="O14" s="15"/>
      <c r="P14" s="8"/>
      <c r="Q14" s="9"/>
      <c r="R14" s="1"/>
      <c r="S14" s="1">
        <v>582</v>
      </c>
      <c r="T14" s="15"/>
      <c r="U14" s="8"/>
      <c r="V14" s="9"/>
      <c r="W14" s="15"/>
      <c r="X14" s="15"/>
      <c r="Y14" s="8"/>
      <c r="Z14" s="9"/>
      <c r="AA14" s="1"/>
      <c r="AB14" s="1">
        <v>581</v>
      </c>
      <c r="AC14" s="15"/>
      <c r="AD14" s="8"/>
      <c r="AE14" s="9"/>
      <c r="AF14" s="15"/>
      <c r="AG14" s="15"/>
      <c r="AH14" s="8"/>
      <c r="AI14" s="9"/>
      <c r="AJ14" s="1"/>
      <c r="AK14">
        <v>7</v>
      </c>
      <c r="AL14" s="31" t="str">
        <f>$T$4</f>
        <v>ASB</v>
      </c>
      <c r="AM14" s="18">
        <f>$T$25</f>
        <v>9.3857142857142861</v>
      </c>
      <c r="AO14" s="31" t="str">
        <f>$T$27</f>
        <v>CCM</v>
      </c>
      <c r="AP14" s="18">
        <f>$T$48</f>
        <v>9.4857142857142858</v>
      </c>
    </row>
    <row r="15" spans="1:42" x14ac:dyDescent="0.25">
      <c r="A15" s="1">
        <v>586</v>
      </c>
      <c r="B15" s="19"/>
      <c r="C15" s="20"/>
      <c r="D15" s="21"/>
      <c r="E15" s="19"/>
      <c r="F15" s="19"/>
      <c r="G15" s="20"/>
      <c r="H15" s="21"/>
      <c r="I15" s="1"/>
      <c r="J15" s="1">
        <v>585</v>
      </c>
      <c r="K15" s="15"/>
      <c r="L15" s="8"/>
      <c r="M15" s="9"/>
      <c r="N15" s="15"/>
      <c r="O15" s="15"/>
      <c r="P15" s="8"/>
      <c r="Q15" s="9"/>
      <c r="R15" s="1"/>
      <c r="S15" s="1">
        <v>586</v>
      </c>
      <c r="T15" s="15"/>
      <c r="U15" s="8"/>
      <c r="V15" s="9"/>
      <c r="W15" s="15"/>
      <c r="X15" s="15"/>
      <c r="Y15" s="8"/>
      <c r="Z15" s="9"/>
      <c r="AA15" s="1"/>
      <c r="AB15" s="1">
        <v>589</v>
      </c>
      <c r="AC15" s="15"/>
      <c r="AD15" s="8"/>
      <c r="AE15" s="9"/>
      <c r="AF15" s="15"/>
      <c r="AG15" s="15"/>
      <c r="AH15" s="8"/>
      <c r="AI15" s="9"/>
      <c r="AJ15" s="1"/>
      <c r="AK15">
        <v>8</v>
      </c>
      <c r="AL15" s="31" t="str">
        <f>$K$4</f>
        <v>KAZSc A</v>
      </c>
      <c r="AM15" s="18">
        <f>$K$25</f>
        <v>9.3000000000000007</v>
      </c>
      <c r="AO15" s="31" t="str">
        <f>$AC$27</f>
        <v>ROSC A</v>
      </c>
      <c r="AP15" s="18">
        <f>$AC$48</f>
        <v>9.5571428571428569</v>
      </c>
    </row>
    <row r="16" spans="1:42" x14ac:dyDescent="0.25">
      <c r="A16" s="1">
        <v>590</v>
      </c>
      <c r="B16" s="15"/>
      <c r="C16" s="8"/>
      <c r="D16" s="9"/>
      <c r="E16" s="15"/>
      <c r="F16" s="15"/>
      <c r="G16" s="8"/>
      <c r="H16" s="9"/>
      <c r="I16" s="1"/>
      <c r="J16" s="1">
        <v>588</v>
      </c>
      <c r="K16" s="15"/>
      <c r="L16" s="8"/>
      <c r="M16" s="9"/>
      <c r="N16" s="15"/>
      <c r="O16" s="15"/>
      <c r="P16" s="8"/>
      <c r="Q16" s="9"/>
      <c r="R16" s="1"/>
      <c r="S16" s="1">
        <v>591</v>
      </c>
      <c r="T16" s="15"/>
      <c r="U16" s="8"/>
      <c r="V16" s="9"/>
      <c r="W16" s="15"/>
      <c r="X16" s="15"/>
      <c r="Y16" s="8"/>
      <c r="Z16" s="9"/>
      <c r="AA16" s="1"/>
      <c r="AB16" s="1">
        <v>590</v>
      </c>
      <c r="AC16" s="15"/>
      <c r="AD16" s="8"/>
      <c r="AE16" s="9"/>
      <c r="AF16" s="15"/>
      <c r="AG16" s="15"/>
      <c r="AH16" s="8"/>
      <c r="AI16" s="9"/>
      <c r="AJ16" s="1"/>
    </row>
    <row r="17" spans="1:38" x14ac:dyDescent="0.25">
      <c r="A17" s="1">
        <v>596</v>
      </c>
      <c r="B17" s="15"/>
      <c r="C17" s="8"/>
      <c r="D17" s="9"/>
      <c r="E17" s="15"/>
      <c r="F17" s="15"/>
      <c r="G17" s="8"/>
      <c r="H17" s="9"/>
      <c r="I17" s="1"/>
      <c r="J17" s="1">
        <v>593</v>
      </c>
      <c r="K17" s="16"/>
      <c r="L17" s="10"/>
      <c r="M17" s="11"/>
      <c r="N17" s="16"/>
      <c r="O17" s="16"/>
      <c r="P17" s="10"/>
      <c r="Q17" s="11"/>
      <c r="R17" s="1"/>
      <c r="S17" s="1">
        <v>597</v>
      </c>
      <c r="T17" s="16"/>
      <c r="U17" s="10"/>
      <c r="V17" s="11"/>
      <c r="W17" s="16"/>
      <c r="X17" s="16"/>
      <c r="Y17" s="10"/>
      <c r="Z17" s="11"/>
      <c r="AA17" s="1"/>
      <c r="AB17" s="1">
        <v>595</v>
      </c>
      <c r="AC17" s="16"/>
      <c r="AD17" s="10"/>
      <c r="AE17" s="11"/>
      <c r="AF17" s="16"/>
      <c r="AG17" s="16"/>
      <c r="AH17" s="10"/>
      <c r="AI17" s="11"/>
      <c r="AJ17" s="1"/>
    </row>
    <row r="18" spans="1:38" x14ac:dyDescent="0.25">
      <c r="A18" s="1">
        <v>600</v>
      </c>
      <c r="B18" s="15"/>
      <c r="C18" s="8"/>
      <c r="D18" s="9"/>
      <c r="E18" s="15"/>
      <c r="F18" s="15"/>
      <c r="G18" s="8"/>
      <c r="H18" s="9"/>
      <c r="I18" s="1"/>
      <c r="J18" s="1">
        <v>596</v>
      </c>
      <c r="K18" s="15"/>
      <c r="L18" s="8"/>
      <c r="M18" s="9"/>
      <c r="N18" s="15"/>
      <c r="O18" s="15"/>
      <c r="P18" s="8"/>
      <c r="Q18" s="9"/>
      <c r="R18" s="1"/>
      <c r="S18" s="1">
        <v>599</v>
      </c>
      <c r="T18" s="15"/>
      <c r="U18" s="8"/>
      <c r="V18" s="9"/>
      <c r="W18" s="15"/>
      <c r="X18" s="15"/>
      <c r="Y18" s="8"/>
      <c r="Z18" s="9"/>
      <c r="AA18" s="1"/>
      <c r="AB18" s="1">
        <v>598</v>
      </c>
      <c r="AC18" s="15"/>
      <c r="AD18" s="8"/>
      <c r="AE18" s="9"/>
      <c r="AF18" s="15"/>
      <c r="AG18" s="15"/>
      <c r="AH18" s="8"/>
      <c r="AI18" s="9"/>
      <c r="AJ18" s="1"/>
    </row>
    <row r="19" spans="1:38" x14ac:dyDescent="0.25">
      <c r="A19" s="1">
        <v>604</v>
      </c>
      <c r="B19" s="15"/>
      <c r="C19" s="8"/>
      <c r="D19" s="9"/>
      <c r="E19" s="15"/>
      <c r="F19" s="15"/>
      <c r="G19" s="8"/>
      <c r="H19" s="9"/>
      <c r="I19" s="1"/>
      <c r="J19" s="1">
        <v>598</v>
      </c>
      <c r="K19" s="15"/>
      <c r="L19" s="8"/>
      <c r="M19" s="9"/>
      <c r="N19" s="15"/>
      <c r="O19" s="15"/>
      <c r="P19" s="8"/>
      <c r="Q19" s="9"/>
      <c r="R19" s="1"/>
      <c r="S19" s="1">
        <v>603</v>
      </c>
      <c r="T19" s="15"/>
      <c r="U19" s="8"/>
      <c r="V19" s="9"/>
      <c r="W19" s="15"/>
      <c r="X19" s="15"/>
      <c r="Y19" s="8"/>
      <c r="Z19" s="9"/>
      <c r="AA19" s="1"/>
      <c r="AB19" s="1">
        <v>602</v>
      </c>
      <c r="AC19" s="15"/>
      <c r="AD19" s="8"/>
      <c r="AE19" s="9"/>
      <c r="AF19" s="15"/>
      <c r="AG19" s="15"/>
      <c r="AH19" s="8"/>
      <c r="AI19" s="9"/>
      <c r="AJ19" s="1"/>
    </row>
    <row r="20" spans="1:38" ht="15.75" thickBot="1" x14ac:dyDescent="0.3">
      <c r="A20" s="1">
        <v>607</v>
      </c>
      <c r="B20" s="19"/>
      <c r="C20" s="20"/>
      <c r="D20" s="21"/>
      <c r="E20" s="19"/>
      <c r="F20" s="19"/>
      <c r="G20" s="20"/>
      <c r="H20" s="21"/>
      <c r="I20" s="1"/>
      <c r="J20" s="1">
        <v>601</v>
      </c>
      <c r="K20" s="15"/>
      <c r="L20" s="8"/>
      <c r="M20" s="9"/>
      <c r="N20" s="15"/>
      <c r="O20" s="15"/>
      <c r="P20" s="8"/>
      <c r="Q20" s="9"/>
      <c r="R20" s="1"/>
      <c r="S20" s="1">
        <v>606</v>
      </c>
      <c r="T20" s="15"/>
      <c r="U20" s="8"/>
      <c r="V20" s="9"/>
      <c r="W20" s="15"/>
      <c r="X20" s="15"/>
      <c r="Y20" s="8"/>
      <c r="Z20" s="9"/>
      <c r="AA20" s="1"/>
      <c r="AB20" s="1">
        <v>606</v>
      </c>
      <c r="AC20" s="15"/>
      <c r="AD20" s="8"/>
      <c r="AE20" s="9"/>
      <c r="AF20" s="15"/>
      <c r="AG20" s="15"/>
      <c r="AH20" s="8"/>
      <c r="AI20" s="9"/>
      <c r="AJ20" s="1"/>
    </row>
    <row r="21" spans="1:38" ht="15.75" thickBot="1" x14ac:dyDescent="0.3">
      <c r="A21" s="1"/>
      <c r="B21" s="23">
        <f t="shared" ref="B21:H21" si="0">SUM(B7:B20)</f>
        <v>42</v>
      </c>
      <c r="C21" s="24">
        <f t="shared" si="0"/>
        <v>0</v>
      </c>
      <c r="D21" s="24">
        <f t="shared" si="0"/>
        <v>0</v>
      </c>
      <c r="E21" s="24">
        <f t="shared" si="0"/>
        <v>0</v>
      </c>
      <c r="F21" s="24">
        <f t="shared" si="0"/>
        <v>0</v>
      </c>
      <c r="G21" s="24">
        <f t="shared" si="0"/>
        <v>0</v>
      </c>
      <c r="H21" s="22">
        <f t="shared" si="0"/>
        <v>0</v>
      </c>
      <c r="I21" s="5"/>
      <c r="J21" s="1"/>
      <c r="K21" s="23">
        <f t="shared" ref="K21:Q21" si="1">SUM(K7:K20)</f>
        <v>36</v>
      </c>
      <c r="L21" s="24">
        <f t="shared" si="1"/>
        <v>2</v>
      </c>
      <c r="M21" s="24">
        <f t="shared" si="1"/>
        <v>0</v>
      </c>
      <c r="N21" s="24">
        <f t="shared" si="1"/>
        <v>0</v>
      </c>
      <c r="O21" s="24">
        <f t="shared" si="1"/>
        <v>1</v>
      </c>
      <c r="P21" s="24">
        <f t="shared" si="1"/>
        <v>0</v>
      </c>
      <c r="Q21" s="22">
        <f t="shared" si="1"/>
        <v>0</v>
      </c>
      <c r="R21" s="5"/>
      <c r="S21" s="1"/>
      <c r="T21" s="23">
        <f t="shared" ref="T21:Z21" si="2">SUM(T7:T20)</f>
        <v>38</v>
      </c>
      <c r="U21" s="24">
        <f t="shared" si="2"/>
        <v>0</v>
      </c>
      <c r="V21" s="24">
        <f t="shared" si="2"/>
        <v>0</v>
      </c>
      <c r="W21" s="24">
        <f t="shared" si="2"/>
        <v>0</v>
      </c>
      <c r="X21" s="24">
        <f t="shared" si="2"/>
        <v>1</v>
      </c>
      <c r="Y21" s="24">
        <f t="shared" si="2"/>
        <v>0</v>
      </c>
      <c r="Z21" s="22">
        <f t="shared" si="2"/>
        <v>0</v>
      </c>
      <c r="AA21" s="5"/>
      <c r="AB21" s="1"/>
      <c r="AC21" s="23">
        <f t="shared" ref="AC21:AI21" si="3">SUM(AC7:AC20)</f>
        <v>30</v>
      </c>
      <c r="AD21" s="24">
        <f t="shared" si="3"/>
        <v>0</v>
      </c>
      <c r="AE21" s="24">
        <f t="shared" si="3"/>
        <v>0</v>
      </c>
      <c r="AF21" s="24">
        <f t="shared" si="3"/>
        <v>0</v>
      </c>
      <c r="AG21" s="24">
        <f t="shared" si="3"/>
        <v>1</v>
      </c>
      <c r="AH21" s="24">
        <f t="shared" si="3"/>
        <v>0</v>
      </c>
      <c r="AI21" s="22">
        <f t="shared" si="3"/>
        <v>0</v>
      </c>
      <c r="AJ21" s="5"/>
    </row>
    <row r="22" spans="1:38" ht="15.75" thickBot="1" x14ac:dyDescent="0.3">
      <c r="A22" s="1"/>
      <c r="B22" s="25">
        <f>B21*0.5</f>
        <v>21</v>
      </c>
      <c r="C22" s="26">
        <f>C21*2</f>
        <v>0</v>
      </c>
      <c r="D22" s="26">
        <f>D21*3</f>
        <v>0</v>
      </c>
      <c r="E22" s="26">
        <f>E21*10</f>
        <v>0</v>
      </c>
      <c r="F22" s="26">
        <f>F21*2.5</f>
        <v>0</v>
      </c>
      <c r="G22" s="27">
        <f>G21*3</f>
        <v>0</v>
      </c>
      <c r="H22" s="28">
        <f>H21*4</f>
        <v>0</v>
      </c>
      <c r="I22" s="1"/>
      <c r="J22" s="1"/>
      <c r="K22" s="25">
        <f>K21*0.5</f>
        <v>18</v>
      </c>
      <c r="L22" s="26">
        <f>L21*2</f>
        <v>4</v>
      </c>
      <c r="M22" s="26">
        <f>M21*3</f>
        <v>0</v>
      </c>
      <c r="N22" s="26">
        <f>N21*10</f>
        <v>0</v>
      </c>
      <c r="O22" s="26">
        <f>O21*2.5</f>
        <v>2.5</v>
      </c>
      <c r="P22" s="27">
        <f>P21*3</f>
        <v>0</v>
      </c>
      <c r="Q22" s="28">
        <f>Q21*4</f>
        <v>0</v>
      </c>
      <c r="R22" s="1"/>
      <c r="S22" s="1"/>
      <c r="T22" s="25">
        <f>T21*0.5</f>
        <v>19</v>
      </c>
      <c r="U22" s="26">
        <f>U21*2</f>
        <v>0</v>
      </c>
      <c r="V22" s="26">
        <f>V21*3</f>
        <v>0</v>
      </c>
      <c r="W22" s="26">
        <f>W21*10</f>
        <v>0</v>
      </c>
      <c r="X22" s="26">
        <f>X21*2.5</f>
        <v>2.5</v>
      </c>
      <c r="Y22" s="27">
        <f>Y21*3</f>
        <v>0</v>
      </c>
      <c r="Z22" s="28">
        <f>Z21*4</f>
        <v>0</v>
      </c>
      <c r="AA22" s="1"/>
      <c r="AB22" s="1"/>
      <c r="AC22" s="25">
        <f>AC21*0.5</f>
        <v>15</v>
      </c>
      <c r="AD22" s="26">
        <f>AD21*2</f>
        <v>0</v>
      </c>
      <c r="AE22" s="26">
        <f>AE21*3</f>
        <v>0</v>
      </c>
      <c r="AF22" s="26">
        <f>AF21*10</f>
        <v>0</v>
      </c>
      <c r="AG22" s="26">
        <f>AG21*2.5</f>
        <v>2.5</v>
      </c>
      <c r="AH22" s="27">
        <f>AH21*3</f>
        <v>0</v>
      </c>
      <c r="AI22" s="28">
        <f>AI21*4</f>
        <v>0</v>
      </c>
      <c r="AJ22" s="1"/>
    </row>
    <row r="23" spans="1:38" ht="15.75" thickBot="1" x14ac:dyDescent="0.3">
      <c r="A23" s="1"/>
      <c r="B23" s="53">
        <f>SUM(B22:H22)</f>
        <v>21</v>
      </c>
      <c r="C23" s="54"/>
      <c r="D23" s="54"/>
      <c r="E23" s="54"/>
      <c r="F23" s="54"/>
      <c r="G23" s="54"/>
      <c r="H23" s="55"/>
      <c r="I23" s="1"/>
      <c r="J23" s="1"/>
      <c r="K23" s="53">
        <f>SUM(K22:Q22)</f>
        <v>24.5</v>
      </c>
      <c r="L23" s="54"/>
      <c r="M23" s="54"/>
      <c r="N23" s="54"/>
      <c r="O23" s="54"/>
      <c r="P23" s="54"/>
      <c r="Q23" s="55"/>
      <c r="R23" s="1"/>
      <c r="S23" s="1"/>
      <c r="T23" s="53">
        <f>SUM(T22:Z22)</f>
        <v>21.5</v>
      </c>
      <c r="U23" s="54"/>
      <c r="V23" s="54"/>
      <c r="W23" s="54"/>
      <c r="X23" s="54"/>
      <c r="Y23" s="54"/>
      <c r="Z23" s="55"/>
      <c r="AA23" s="1"/>
      <c r="AB23" s="1"/>
      <c r="AC23" s="53">
        <f>SUM(AC22:AI22)</f>
        <v>17.5</v>
      </c>
      <c r="AD23" s="54"/>
      <c r="AE23" s="54"/>
      <c r="AF23" s="54"/>
      <c r="AG23" s="54"/>
      <c r="AH23" s="54"/>
      <c r="AI23" s="55"/>
      <c r="AJ23" s="1"/>
    </row>
    <row r="24" spans="1:38" ht="15.75" thickBot="1" x14ac:dyDescent="0.3">
      <c r="A24" s="1">
        <v>350</v>
      </c>
      <c r="B24" s="56">
        <f>$A$24-B23</f>
        <v>329</v>
      </c>
      <c r="C24" s="57"/>
      <c r="D24" s="57"/>
      <c r="E24" s="57"/>
      <c r="F24" s="57"/>
      <c r="G24" s="57"/>
      <c r="H24" s="58"/>
      <c r="I24" s="29"/>
      <c r="J24" s="1">
        <v>350</v>
      </c>
      <c r="K24" s="56">
        <f>$A$24-K23</f>
        <v>325.5</v>
      </c>
      <c r="L24" s="57"/>
      <c r="M24" s="57"/>
      <c r="N24" s="57"/>
      <c r="O24" s="57"/>
      <c r="P24" s="57"/>
      <c r="Q24" s="58"/>
      <c r="R24" s="33"/>
      <c r="S24" s="1">
        <v>350</v>
      </c>
      <c r="T24" s="56">
        <f>$A$24-T23</f>
        <v>328.5</v>
      </c>
      <c r="U24" s="57"/>
      <c r="V24" s="57"/>
      <c r="W24" s="57"/>
      <c r="X24" s="57"/>
      <c r="Y24" s="57"/>
      <c r="Z24" s="58"/>
      <c r="AA24" s="33"/>
      <c r="AB24" s="1">
        <v>350</v>
      </c>
      <c r="AC24" s="56">
        <f>$A$24-AC23</f>
        <v>332.5</v>
      </c>
      <c r="AD24" s="57"/>
      <c r="AE24" s="57"/>
      <c r="AF24" s="57"/>
      <c r="AG24" s="57"/>
      <c r="AH24" s="57"/>
      <c r="AI24" s="58"/>
      <c r="AJ24" s="29"/>
    </row>
    <row r="25" spans="1:38" ht="15.75" thickBot="1" x14ac:dyDescent="0.3">
      <c r="A25" s="1">
        <v>10</v>
      </c>
      <c r="B25" s="59">
        <f>B24/35</f>
        <v>9.4</v>
      </c>
      <c r="C25" s="60"/>
      <c r="D25" s="60"/>
      <c r="E25" s="60"/>
      <c r="F25" s="60"/>
      <c r="G25" s="60"/>
      <c r="H25" s="61"/>
      <c r="I25" s="30"/>
      <c r="J25" s="1">
        <v>10</v>
      </c>
      <c r="K25" s="59">
        <f>K24/35</f>
        <v>9.3000000000000007</v>
      </c>
      <c r="L25" s="60"/>
      <c r="M25" s="60"/>
      <c r="N25" s="60"/>
      <c r="O25" s="60"/>
      <c r="P25" s="60"/>
      <c r="Q25" s="61"/>
      <c r="R25" s="30"/>
      <c r="S25" s="1">
        <v>10</v>
      </c>
      <c r="T25" s="59">
        <f>T24/35</f>
        <v>9.3857142857142861</v>
      </c>
      <c r="U25" s="60"/>
      <c r="V25" s="60"/>
      <c r="W25" s="60"/>
      <c r="X25" s="60"/>
      <c r="Y25" s="60"/>
      <c r="Z25" s="61"/>
      <c r="AA25" s="30"/>
      <c r="AB25" s="1">
        <v>10</v>
      </c>
      <c r="AC25" s="59">
        <f>AC24/35</f>
        <v>9.5</v>
      </c>
      <c r="AD25" s="60"/>
      <c r="AE25" s="60"/>
      <c r="AF25" s="60"/>
      <c r="AG25" s="60"/>
      <c r="AH25" s="60"/>
      <c r="AI25" s="61"/>
      <c r="AJ25" s="30"/>
    </row>
    <row r="26" spans="1:38" ht="15.75" thickBot="1" x14ac:dyDescent="0.3"/>
    <row r="27" spans="1:38" ht="15.75" thickBot="1" x14ac:dyDescent="0.3">
      <c r="A27" s="1"/>
      <c r="B27" s="48" t="s">
        <v>11</v>
      </c>
      <c r="C27" s="49"/>
      <c r="D27" s="49"/>
      <c r="E27" s="49"/>
      <c r="F27" s="49"/>
      <c r="G27" s="49"/>
      <c r="H27" s="50"/>
      <c r="J27" s="1"/>
      <c r="K27" s="48" t="s">
        <v>42</v>
      </c>
      <c r="L27" s="49"/>
      <c r="M27" s="49"/>
      <c r="N27" s="49"/>
      <c r="O27" s="49"/>
      <c r="P27" s="49"/>
      <c r="Q27" s="50"/>
      <c r="S27" s="1"/>
      <c r="T27" s="48" t="s">
        <v>43</v>
      </c>
      <c r="U27" s="49"/>
      <c r="V27" s="49"/>
      <c r="W27" s="49"/>
      <c r="X27" s="49"/>
      <c r="Y27" s="49"/>
      <c r="Z27" s="50"/>
      <c r="AB27" s="1"/>
      <c r="AC27" s="48" t="s">
        <v>44</v>
      </c>
      <c r="AD27" s="49"/>
      <c r="AE27" s="49"/>
      <c r="AF27" s="49"/>
      <c r="AG27" s="49"/>
      <c r="AH27" s="49"/>
      <c r="AI27" s="50"/>
    </row>
    <row r="28" spans="1:38" x14ac:dyDescent="0.25">
      <c r="A28" s="1"/>
      <c r="B28" s="12" t="s">
        <v>1</v>
      </c>
      <c r="C28" s="51" t="s">
        <v>2</v>
      </c>
      <c r="D28" s="52"/>
      <c r="E28" s="12" t="s">
        <v>3</v>
      </c>
      <c r="F28" s="12" t="s">
        <v>4</v>
      </c>
      <c r="G28" s="51" t="s">
        <v>5</v>
      </c>
      <c r="H28" s="52"/>
      <c r="J28" s="1"/>
      <c r="K28" s="12" t="s">
        <v>1</v>
      </c>
      <c r="L28" s="51" t="s">
        <v>2</v>
      </c>
      <c r="M28" s="52"/>
      <c r="N28" s="12" t="s">
        <v>3</v>
      </c>
      <c r="O28" s="12" t="s">
        <v>4</v>
      </c>
      <c r="P28" s="51" t="s">
        <v>5</v>
      </c>
      <c r="Q28" s="52"/>
      <c r="S28" s="1"/>
      <c r="T28" s="12" t="s">
        <v>1</v>
      </c>
      <c r="U28" s="51" t="s">
        <v>2</v>
      </c>
      <c r="V28" s="52"/>
      <c r="W28" s="12" t="s">
        <v>3</v>
      </c>
      <c r="X28" s="12" t="s">
        <v>4</v>
      </c>
      <c r="Y28" s="51" t="s">
        <v>5</v>
      </c>
      <c r="Z28" s="52"/>
      <c r="AB28" s="1"/>
      <c r="AC28" s="12" t="s">
        <v>1</v>
      </c>
      <c r="AD28" s="51" t="s">
        <v>2</v>
      </c>
      <c r="AE28" s="52"/>
      <c r="AF28" s="12" t="s">
        <v>3</v>
      </c>
      <c r="AG28" s="12" t="s">
        <v>4</v>
      </c>
      <c r="AH28" s="51" t="s">
        <v>5</v>
      </c>
      <c r="AI28" s="52"/>
    </row>
    <row r="29" spans="1:38" ht="15.75" thickBot="1" x14ac:dyDescent="0.3">
      <c r="A29" s="5" t="s">
        <v>10</v>
      </c>
      <c r="B29" s="13"/>
      <c r="C29" s="2">
        <v>1</v>
      </c>
      <c r="D29" s="3">
        <v>2</v>
      </c>
      <c r="E29" s="13">
        <v>3</v>
      </c>
      <c r="F29" s="13"/>
      <c r="G29" s="2">
        <v>1</v>
      </c>
      <c r="H29" s="3">
        <v>2</v>
      </c>
      <c r="J29" s="5" t="s">
        <v>10</v>
      </c>
      <c r="K29" s="13"/>
      <c r="L29" s="2">
        <v>1</v>
      </c>
      <c r="M29" s="3">
        <v>2</v>
      </c>
      <c r="N29" s="13">
        <v>3</v>
      </c>
      <c r="O29" s="13"/>
      <c r="P29" s="2">
        <v>1</v>
      </c>
      <c r="Q29" s="3">
        <v>2</v>
      </c>
      <c r="S29" s="5" t="s">
        <v>10</v>
      </c>
      <c r="T29" s="13"/>
      <c r="U29" s="2">
        <v>1</v>
      </c>
      <c r="V29" s="3">
        <v>2</v>
      </c>
      <c r="W29" s="13">
        <v>3</v>
      </c>
      <c r="X29" s="13"/>
      <c r="Y29" s="2">
        <v>1</v>
      </c>
      <c r="Z29" s="3">
        <v>2</v>
      </c>
      <c r="AB29" s="5" t="s">
        <v>10</v>
      </c>
      <c r="AC29" s="13"/>
      <c r="AD29" s="2">
        <v>1</v>
      </c>
      <c r="AE29" s="3">
        <v>2</v>
      </c>
      <c r="AF29" s="13">
        <v>3</v>
      </c>
      <c r="AG29" s="13"/>
      <c r="AH29" s="2">
        <v>1</v>
      </c>
      <c r="AI29" s="3">
        <v>2</v>
      </c>
    </row>
    <row r="30" spans="1:38" x14ac:dyDescent="0.25">
      <c r="A30" s="1">
        <v>556</v>
      </c>
      <c r="B30" s="14">
        <v>9</v>
      </c>
      <c r="C30" s="6"/>
      <c r="D30" s="7"/>
      <c r="E30" s="14"/>
      <c r="F30" s="14"/>
      <c r="G30" s="6"/>
      <c r="H30" s="7"/>
      <c r="J30" s="1">
        <v>555</v>
      </c>
      <c r="K30" s="14">
        <v>4</v>
      </c>
      <c r="L30" s="6"/>
      <c r="M30" s="7"/>
      <c r="N30" s="14"/>
      <c r="O30" s="14"/>
      <c r="P30" s="6"/>
      <c r="Q30" s="7"/>
      <c r="S30" s="1">
        <v>556</v>
      </c>
      <c r="T30" s="14">
        <v>8</v>
      </c>
      <c r="U30" s="6"/>
      <c r="V30" s="7"/>
      <c r="W30" s="14"/>
      <c r="X30" s="14"/>
      <c r="Y30" s="6"/>
      <c r="Z30" s="7"/>
      <c r="AB30" s="1">
        <v>554</v>
      </c>
      <c r="AC30" s="14">
        <v>7</v>
      </c>
      <c r="AD30" s="6"/>
      <c r="AE30" s="7"/>
      <c r="AF30" s="14"/>
      <c r="AG30" s="14"/>
      <c r="AH30" s="6"/>
      <c r="AI30" s="7"/>
    </row>
    <row r="31" spans="1:38" x14ac:dyDescent="0.25">
      <c r="A31" s="1">
        <v>557</v>
      </c>
      <c r="B31" s="15">
        <v>6</v>
      </c>
      <c r="C31" s="8"/>
      <c r="D31" s="9"/>
      <c r="E31" s="15"/>
      <c r="F31" s="15"/>
      <c r="G31" s="8"/>
      <c r="H31" s="9"/>
      <c r="J31" s="1">
        <v>558</v>
      </c>
      <c r="K31" s="15">
        <v>17</v>
      </c>
      <c r="L31" s="8"/>
      <c r="M31" s="9"/>
      <c r="N31" s="15"/>
      <c r="O31" s="15"/>
      <c r="P31" s="8"/>
      <c r="Q31" s="9"/>
      <c r="S31" s="1">
        <v>559</v>
      </c>
      <c r="T31" s="15">
        <v>10</v>
      </c>
      <c r="U31" s="8"/>
      <c r="V31" s="9"/>
      <c r="W31" s="15"/>
      <c r="X31" s="15"/>
      <c r="Y31" s="8"/>
      <c r="Z31" s="9"/>
      <c r="AB31" s="1">
        <v>559</v>
      </c>
      <c r="AC31" s="15">
        <v>7</v>
      </c>
      <c r="AD31" s="8"/>
      <c r="AE31" s="9"/>
      <c r="AF31" s="15"/>
      <c r="AG31" s="15"/>
      <c r="AH31" s="8"/>
      <c r="AI31" s="9"/>
      <c r="AL31" s="32"/>
    </row>
    <row r="32" spans="1:38" x14ac:dyDescent="0.25">
      <c r="A32" s="1">
        <v>564</v>
      </c>
      <c r="B32" s="15">
        <v>6</v>
      </c>
      <c r="C32" s="8"/>
      <c r="D32" s="9"/>
      <c r="E32" s="15"/>
      <c r="F32" s="15"/>
      <c r="G32" s="8"/>
      <c r="H32" s="9"/>
      <c r="J32" s="1">
        <v>562</v>
      </c>
      <c r="K32" s="15">
        <v>8</v>
      </c>
      <c r="L32" s="8"/>
      <c r="M32" s="9"/>
      <c r="N32" s="15"/>
      <c r="O32" s="15"/>
      <c r="P32" s="8"/>
      <c r="Q32" s="9"/>
      <c r="S32" s="1">
        <v>563</v>
      </c>
      <c r="T32" s="15">
        <v>11</v>
      </c>
      <c r="U32" s="8"/>
      <c r="V32" s="9"/>
      <c r="W32" s="15"/>
      <c r="X32" s="15"/>
      <c r="Y32" s="8"/>
      <c r="Z32" s="9"/>
      <c r="AB32" s="1">
        <v>562</v>
      </c>
      <c r="AC32" s="15">
        <v>6</v>
      </c>
      <c r="AD32" s="8"/>
      <c r="AE32" s="9"/>
      <c r="AF32" s="15"/>
      <c r="AG32" s="15"/>
      <c r="AH32" s="8"/>
      <c r="AI32" s="9"/>
      <c r="AL32" s="32"/>
    </row>
    <row r="33" spans="1:38" x14ac:dyDescent="0.25">
      <c r="A33" s="1">
        <v>567</v>
      </c>
      <c r="B33" s="15">
        <v>5</v>
      </c>
      <c r="C33" s="8"/>
      <c r="D33" s="9"/>
      <c r="E33" s="15"/>
      <c r="F33" s="15"/>
      <c r="G33" s="8"/>
      <c r="H33" s="9"/>
      <c r="J33" s="1">
        <v>566</v>
      </c>
      <c r="K33" s="15">
        <v>4</v>
      </c>
      <c r="L33" s="8">
        <v>1</v>
      </c>
      <c r="M33" s="9"/>
      <c r="N33" s="15"/>
      <c r="O33" s="15"/>
      <c r="P33" s="8"/>
      <c r="Q33" s="9"/>
      <c r="S33" s="1">
        <v>568</v>
      </c>
      <c r="T33" s="15">
        <v>7</v>
      </c>
      <c r="U33" s="8"/>
      <c r="V33" s="9"/>
      <c r="W33" s="15"/>
      <c r="X33" s="15"/>
      <c r="Y33" s="8"/>
      <c r="Z33" s="9"/>
      <c r="AB33" s="1">
        <v>567</v>
      </c>
      <c r="AC33" s="15">
        <v>6</v>
      </c>
      <c r="AD33" s="8"/>
      <c r="AE33" s="9"/>
      <c r="AF33" s="15"/>
      <c r="AG33" s="15">
        <v>1</v>
      </c>
      <c r="AH33" s="8"/>
      <c r="AI33" s="9"/>
      <c r="AL33" s="32"/>
    </row>
    <row r="34" spans="1:38" x14ac:dyDescent="0.25">
      <c r="A34" s="1">
        <v>569</v>
      </c>
      <c r="B34" s="15"/>
      <c r="C34" s="8"/>
      <c r="D34" s="9"/>
      <c r="E34" s="15"/>
      <c r="F34" s="15"/>
      <c r="G34" s="8"/>
      <c r="H34" s="9"/>
      <c r="J34" s="1">
        <v>571</v>
      </c>
      <c r="K34" s="15"/>
      <c r="L34" s="8"/>
      <c r="M34" s="9"/>
      <c r="N34" s="15"/>
      <c r="O34" s="15"/>
      <c r="P34" s="8"/>
      <c r="Q34" s="9"/>
      <c r="S34" s="1">
        <v>572</v>
      </c>
      <c r="T34" s="15"/>
      <c r="U34" s="8"/>
      <c r="V34" s="9"/>
      <c r="W34" s="15"/>
      <c r="X34" s="15"/>
      <c r="Y34" s="8"/>
      <c r="Z34" s="9"/>
      <c r="AB34" s="1">
        <v>570</v>
      </c>
      <c r="AC34" s="15"/>
      <c r="AD34" s="8"/>
      <c r="AE34" s="9"/>
      <c r="AF34" s="15"/>
      <c r="AG34" s="15"/>
      <c r="AH34" s="8"/>
      <c r="AI34" s="9"/>
      <c r="AL34" s="32"/>
    </row>
    <row r="35" spans="1:38" x14ac:dyDescent="0.25">
      <c r="A35" s="1">
        <v>576</v>
      </c>
      <c r="B35" s="15"/>
      <c r="C35" s="8"/>
      <c r="D35" s="9"/>
      <c r="E35" s="15"/>
      <c r="F35" s="15"/>
      <c r="G35" s="8"/>
      <c r="H35" s="9"/>
      <c r="J35" s="1">
        <v>576</v>
      </c>
      <c r="K35" s="15"/>
      <c r="L35" s="8"/>
      <c r="M35" s="9"/>
      <c r="N35" s="15"/>
      <c r="O35" s="15"/>
      <c r="P35" s="8"/>
      <c r="Q35" s="9"/>
      <c r="S35" s="1">
        <v>573</v>
      </c>
      <c r="T35" s="15"/>
      <c r="U35" s="8"/>
      <c r="V35" s="9"/>
      <c r="W35" s="15"/>
      <c r="X35" s="15"/>
      <c r="Y35" s="8"/>
      <c r="Z35" s="9"/>
      <c r="AB35" s="1">
        <v>574</v>
      </c>
      <c r="AC35" s="15"/>
      <c r="AD35" s="8"/>
      <c r="AE35" s="9"/>
      <c r="AF35" s="15"/>
      <c r="AG35" s="15"/>
      <c r="AH35" s="8"/>
      <c r="AI35" s="9"/>
      <c r="AL35" s="32"/>
    </row>
    <row r="36" spans="1:38" x14ac:dyDescent="0.25">
      <c r="A36" s="1">
        <v>577</v>
      </c>
      <c r="B36" s="15"/>
      <c r="C36" s="8"/>
      <c r="D36" s="9"/>
      <c r="E36" s="15"/>
      <c r="F36" s="15"/>
      <c r="G36" s="8"/>
      <c r="H36" s="9"/>
      <c r="J36" s="1">
        <v>580</v>
      </c>
      <c r="K36" s="15"/>
      <c r="L36" s="8"/>
      <c r="M36" s="9"/>
      <c r="N36" s="15"/>
      <c r="O36" s="15"/>
      <c r="P36" s="8"/>
      <c r="Q36" s="9"/>
      <c r="S36" s="1">
        <v>580</v>
      </c>
      <c r="T36" s="15"/>
      <c r="U36" s="8"/>
      <c r="V36" s="9"/>
      <c r="W36" s="15"/>
      <c r="X36" s="15"/>
      <c r="Y36" s="8"/>
      <c r="Z36" s="9"/>
      <c r="AB36" s="1">
        <v>579</v>
      </c>
      <c r="AC36" s="15"/>
      <c r="AD36" s="8"/>
      <c r="AE36" s="9"/>
      <c r="AF36" s="15"/>
      <c r="AG36" s="15"/>
      <c r="AH36" s="8"/>
      <c r="AI36" s="9"/>
      <c r="AL36" s="32"/>
    </row>
    <row r="37" spans="1:38" x14ac:dyDescent="0.25">
      <c r="A37" s="1">
        <v>583</v>
      </c>
      <c r="B37" s="15"/>
      <c r="C37" s="8"/>
      <c r="D37" s="9"/>
      <c r="E37" s="15"/>
      <c r="F37" s="15"/>
      <c r="G37" s="8"/>
      <c r="H37" s="9"/>
      <c r="J37" s="1">
        <v>584</v>
      </c>
      <c r="K37" s="15"/>
      <c r="L37" s="8"/>
      <c r="M37" s="9"/>
      <c r="N37" s="15"/>
      <c r="O37" s="15"/>
      <c r="P37" s="8"/>
      <c r="Q37" s="9"/>
      <c r="S37" s="1">
        <v>583</v>
      </c>
      <c r="T37" s="15"/>
      <c r="U37" s="8"/>
      <c r="V37" s="9"/>
      <c r="W37" s="15"/>
      <c r="X37" s="15"/>
      <c r="Y37" s="8"/>
      <c r="Z37" s="9"/>
      <c r="AB37" s="1">
        <v>581</v>
      </c>
      <c r="AC37" s="15"/>
      <c r="AD37" s="8"/>
      <c r="AE37" s="9"/>
      <c r="AF37" s="15"/>
      <c r="AG37" s="15"/>
      <c r="AH37" s="8"/>
      <c r="AI37" s="9"/>
    </row>
    <row r="38" spans="1:38" x14ac:dyDescent="0.25">
      <c r="A38" s="1">
        <v>588</v>
      </c>
      <c r="B38" s="15"/>
      <c r="C38" s="8"/>
      <c r="D38" s="9"/>
      <c r="E38" s="15"/>
      <c r="F38" s="15"/>
      <c r="G38" s="8"/>
      <c r="H38" s="9"/>
      <c r="J38" s="1">
        <v>589</v>
      </c>
      <c r="K38" s="15"/>
      <c r="L38" s="8"/>
      <c r="M38" s="9"/>
      <c r="N38" s="15"/>
      <c r="O38" s="15"/>
      <c r="P38" s="8"/>
      <c r="Q38" s="9"/>
      <c r="S38" s="1">
        <v>587</v>
      </c>
      <c r="T38" s="15"/>
      <c r="U38" s="8"/>
      <c r="V38" s="9"/>
      <c r="W38" s="15"/>
      <c r="X38" s="15"/>
      <c r="Y38" s="8"/>
      <c r="Z38" s="9"/>
      <c r="AB38" s="1">
        <v>585</v>
      </c>
      <c r="AC38" s="15"/>
      <c r="AD38" s="8"/>
      <c r="AE38" s="9"/>
      <c r="AF38" s="15"/>
      <c r="AG38" s="15"/>
      <c r="AH38" s="8"/>
      <c r="AI38" s="9"/>
    </row>
    <row r="39" spans="1:38" x14ac:dyDescent="0.25">
      <c r="A39" s="1">
        <v>591</v>
      </c>
      <c r="B39" s="15"/>
      <c r="C39" s="8"/>
      <c r="D39" s="9"/>
      <c r="E39" s="15"/>
      <c r="F39" s="15"/>
      <c r="G39" s="8"/>
      <c r="H39" s="9"/>
      <c r="J39" s="1">
        <v>592</v>
      </c>
      <c r="K39" s="15"/>
      <c r="L39" s="8"/>
      <c r="M39" s="9"/>
      <c r="N39" s="15"/>
      <c r="O39" s="15"/>
      <c r="P39" s="8"/>
      <c r="Q39" s="9"/>
      <c r="S39" s="1">
        <v>593</v>
      </c>
      <c r="T39" s="15"/>
      <c r="U39" s="8"/>
      <c r="V39" s="9"/>
      <c r="W39" s="15"/>
      <c r="X39" s="15"/>
      <c r="Y39" s="8"/>
      <c r="Z39" s="9"/>
      <c r="AB39" s="1">
        <v>587</v>
      </c>
      <c r="AC39" s="15"/>
      <c r="AD39" s="8"/>
      <c r="AE39" s="9"/>
      <c r="AF39" s="15"/>
      <c r="AG39" s="15"/>
      <c r="AH39" s="8"/>
      <c r="AI39" s="9"/>
    </row>
    <row r="40" spans="1:38" x14ac:dyDescent="0.25">
      <c r="A40" s="1">
        <v>594</v>
      </c>
      <c r="B40" s="16"/>
      <c r="C40" s="10"/>
      <c r="D40" s="11"/>
      <c r="E40" s="16"/>
      <c r="F40" s="16"/>
      <c r="G40" s="10"/>
      <c r="H40" s="11"/>
      <c r="J40" s="1">
        <v>597</v>
      </c>
      <c r="K40" s="16"/>
      <c r="L40" s="10"/>
      <c r="M40" s="11"/>
      <c r="N40" s="16"/>
      <c r="O40" s="16"/>
      <c r="P40" s="10"/>
      <c r="Q40" s="11"/>
      <c r="S40" s="1">
        <v>595</v>
      </c>
      <c r="T40" s="16"/>
      <c r="U40" s="10"/>
      <c r="V40" s="11"/>
      <c r="W40" s="16"/>
      <c r="X40" s="16"/>
      <c r="Y40" s="10"/>
      <c r="Z40" s="11"/>
      <c r="AB40" s="1">
        <v>592</v>
      </c>
      <c r="AC40" s="16"/>
      <c r="AD40" s="10"/>
      <c r="AE40" s="11"/>
      <c r="AF40" s="16"/>
      <c r="AG40" s="16"/>
      <c r="AH40" s="10"/>
      <c r="AI40" s="11"/>
    </row>
    <row r="41" spans="1:38" x14ac:dyDescent="0.25">
      <c r="A41" s="1">
        <v>602</v>
      </c>
      <c r="B41" s="15"/>
      <c r="C41" s="8"/>
      <c r="D41" s="9"/>
      <c r="E41" s="15"/>
      <c r="F41" s="15"/>
      <c r="G41" s="8"/>
      <c r="H41" s="9"/>
      <c r="J41" s="1">
        <v>601</v>
      </c>
      <c r="K41" s="15"/>
      <c r="L41" s="8"/>
      <c r="M41" s="9"/>
      <c r="N41" s="15"/>
      <c r="O41" s="15"/>
      <c r="P41" s="8"/>
      <c r="Q41" s="9"/>
      <c r="S41" s="1">
        <v>599</v>
      </c>
      <c r="T41" s="15"/>
      <c r="U41" s="8"/>
      <c r="V41" s="9"/>
      <c r="W41" s="15"/>
      <c r="X41" s="15"/>
      <c r="Y41" s="8"/>
      <c r="Z41" s="9"/>
      <c r="AB41" s="1">
        <v>594</v>
      </c>
      <c r="AC41" s="15"/>
      <c r="AD41" s="8"/>
      <c r="AE41" s="9"/>
      <c r="AF41" s="15"/>
      <c r="AG41" s="15"/>
      <c r="AH41" s="8"/>
      <c r="AI41" s="9"/>
    </row>
    <row r="42" spans="1:38" x14ac:dyDescent="0.25">
      <c r="A42" s="1">
        <v>605</v>
      </c>
      <c r="B42" s="15"/>
      <c r="C42" s="8"/>
      <c r="D42" s="9"/>
      <c r="E42" s="15"/>
      <c r="F42" s="15"/>
      <c r="G42" s="8"/>
      <c r="H42" s="9"/>
      <c r="J42" s="1">
        <v>605</v>
      </c>
      <c r="K42" s="15"/>
      <c r="L42" s="8"/>
      <c r="M42" s="9"/>
      <c r="N42" s="15"/>
      <c r="O42" s="15"/>
      <c r="P42" s="8"/>
      <c r="Q42" s="9"/>
      <c r="S42" s="1">
        <v>604</v>
      </c>
      <c r="T42" s="15"/>
      <c r="U42" s="8"/>
      <c r="V42" s="9"/>
      <c r="W42" s="15"/>
      <c r="X42" s="15"/>
      <c r="Y42" s="8"/>
      <c r="Z42" s="9"/>
      <c r="AB42" s="1">
        <v>600</v>
      </c>
      <c r="AC42" s="15"/>
      <c r="AD42" s="8"/>
      <c r="AE42" s="9"/>
      <c r="AF42" s="15"/>
      <c r="AG42" s="15"/>
      <c r="AH42" s="8"/>
      <c r="AI42" s="9"/>
    </row>
    <row r="43" spans="1:38" ht="15.75" thickBot="1" x14ac:dyDescent="0.3">
      <c r="A43" s="1">
        <v>607</v>
      </c>
      <c r="B43" s="15"/>
      <c r="C43" s="8"/>
      <c r="D43" s="9"/>
      <c r="E43" s="15"/>
      <c r="F43" s="15"/>
      <c r="G43" s="8"/>
      <c r="H43" s="9"/>
      <c r="J43" s="1">
        <v>608</v>
      </c>
      <c r="K43" s="15"/>
      <c r="L43" s="8"/>
      <c r="M43" s="9"/>
      <c r="N43" s="15"/>
      <c r="O43" s="15"/>
      <c r="P43" s="8"/>
      <c r="Q43" s="9"/>
      <c r="S43" s="1">
        <v>608</v>
      </c>
      <c r="T43" s="15"/>
      <c r="U43" s="8"/>
      <c r="V43" s="9"/>
      <c r="W43" s="15"/>
      <c r="X43" s="15"/>
      <c r="Y43" s="8"/>
      <c r="Z43" s="9"/>
      <c r="AB43" s="1">
        <v>603</v>
      </c>
      <c r="AC43" s="15"/>
      <c r="AD43" s="8"/>
      <c r="AE43" s="9"/>
      <c r="AF43" s="15"/>
      <c r="AG43" s="15"/>
      <c r="AH43" s="8"/>
      <c r="AI43" s="9"/>
    </row>
    <row r="44" spans="1:38" ht="15.75" thickBot="1" x14ac:dyDescent="0.3">
      <c r="A44" s="1"/>
      <c r="B44" s="23">
        <f t="shared" ref="B44:H44" si="4">SUM(B30:B43)</f>
        <v>26</v>
      </c>
      <c r="C44" s="24">
        <f t="shared" si="4"/>
        <v>0</v>
      </c>
      <c r="D44" s="24">
        <f t="shared" si="4"/>
        <v>0</v>
      </c>
      <c r="E44" s="24">
        <f t="shared" si="4"/>
        <v>0</v>
      </c>
      <c r="F44" s="24">
        <f t="shared" si="4"/>
        <v>0</v>
      </c>
      <c r="G44" s="24">
        <f t="shared" si="4"/>
        <v>0</v>
      </c>
      <c r="H44" s="22">
        <f t="shared" si="4"/>
        <v>0</v>
      </c>
      <c r="J44" s="1"/>
      <c r="K44" s="23">
        <f t="shared" ref="K44:Q44" si="5">SUM(K30:K43)</f>
        <v>33</v>
      </c>
      <c r="L44" s="24">
        <f t="shared" si="5"/>
        <v>1</v>
      </c>
      <c r="M44" s="24">
        <f t="shared" si="5"/>
        <v>0</v>
      </c>
      <c r="N44" s="24">
        <f t="shared" si="5"/>
        <v>0</v>
      </c>
      <c r="O44" s="24">
        <f t="shared" si="5"/>
        <v>0</v>
      </c>
      <c r="P44" s="24">
        <f t="shared" si="5"/>
        <v>0</v>
      </c>
      <c r="Q44" s="22">
        <f t="shared" si="5"/>
        <v>0</v>
      </c>
      <c r="S44" s="1"/>
      <c r="T44" s="23">
        <f t="shared" ref="T44:Z44" si="6">SUM(T30:T43)</f>
        <v>36</v>
      </c>
      <c r="U44" s="24">
        <f t="shared" si="6"/>
        <v>0</v>
      </c>
      <c r="V44" s="24">
        <f t="shared" si="6"/>
        <v>0</v>
      </c>
      <c r="W44" s="24">
        <f t="shared" si="6"/>
        <v>0</v>
      </c>
      <c r="X44" s="24">
        <f t="shared" si="6"/>
        <v>0</v>
      </c>
      <c r="Y44" s="24">
        <f t="shared" si="6"/>
        <v>0</v>
      </c>
      <c r="Z44" s="22">
        <f t="shared" si="6"/>
        <v>0</v>
      </c>
      <c r="AB44" s="1"/>
      <c r="AC44" s="23">
        <f t="shared" ref="AC44:AI44" si="7">SUM(AC30:AC43)</f>
        <v>26</v>
      </c>
      <c r="AD44" s="24">
        <f t="shared" si="7"/>
        <v>0</v>
      </c>
      <c r="AE44" s="24">
        <f t="shared" si="7"/>
        <v>0</v>
      </c>
      <c r="AF44" s="24">
        <f t="shared" si="7"/>
        <v>0</v>
      </c>
      <c r="AG44" s="24">
        <f t="shared" si="7"/>
        <v>1</v>
      </c>
      <c r="AH44" s="24">
        <f t="shared" si="7"/>
        <v>0</v>
      </c>
      <c r="AI44" s="22">
        <f t="shared" si="7"/>
        <v>0</v>
      </c>
    </row>
    <row r="45" spans="1:38" ht="15.75" thickBot="1" x14ac:dyDescent="0.3">
      <c r="A45" s="1"/>
      <c r="B45" s="25">
        <f>B44*0.5</f>
        <v>13</v>
      </c>
      <c r="C45" s="26">
        <f>C44*2</f>
        <v>0</v>
      </c>
      <c r="D45" s="26">
        <f>D44*3</f>
        <v>0</v>
      </c>
      <c r="E45" s="26">
        <f>E44*10</f>
        <v>0</v>
      </c>
      <c r="F45" s="26">
        <f>F44*2.5</f>
        <v>0</v>
      </c>
      <c r="G45" s="27">
        <f>G44*3</f>
        <v>0</v>
      </c>
      <c r="H45" s="28">
        <f>H44*4</f>
        <v>0</v>
      </c>
      <c r="J45" s="1"/>
      <c r="K45" s="25">
        <f>K44*0.5</f>
        <v>16.5</v>
      </c>
      <c r="L45" s="26">
        <f>L44*2</f>
        <v>2</v>
      </c>
      <c r="M45" s="26">
        <f>M44*3</f>
        <v>0</v>
      </c>
      <c r="N45" s="26">
        <f>N44*10</f>
        <v>0</v>
      </c>
      <c r="O45" s="26">
        <f>O44*2.5</f>
        <v>0</v>
      </c>
      <c r="P45" s="27">
        <f>P44*3</f>
        <v>0</v>
      </c>
      <c r="Q45" s="28">
        <f>Q44*4</f>
        <v>0</v>
      </c>
      <c r="S45" s="1"/>
      <c r="T45" s="25">
        <f>T44*0.5</f>
        <v>18</v>
      </c>
      <c r="U45" s="26">
        <f>U44*2</f>
        <v>0</v>
      </c>
      <c r="V45" s="26">
        <f>V44*3</f>
        <v>0</v>
      </c>
      <c r="W45" s="26">
        <f>W44*10</f>
        <v>0</v>
      </c>
      <c r="X45" s="26">
        <f>X44*2.5</f>
        <v>0</v>
      </c>
      <c r="Y45" s="27">
        <f>Y44*3</f>
        <v>0</v>
      </c>
      <c r="Z45" s="28">
        <f>Z44*4</f>
        <v>0</v>
      </c>
      <c r="AB45" s="1"/>
      <c r="AC45" s="25">
        <f>AC44*0.5</f>
        <v>13</v>
      </c>
      <c r="AD45" s="26">
        <f>AD44*2</f>
        <v>0</v>
      </c>
      <c r="AE45" s="26">
        <f>AE44*3</f>
        <v>0</v>
      </c>
      <c r="AF45" s="26">
        <f>AF44*10</f>
        <v>0</v>
      </c>
      <c r="AG45" s="26">
        <f>AG44*2.5</f>
        <v>2.5</v>
      </c>
      <c r="AH45" s="27">
        <f>AH44*3</f>
        <v>0</v>
      </c>
      <c r="AI45" s="28">
        <f>AI44*4</f>
        <v>0</v>
      </c>
    </row>
    <row r="46" spans="1:38" ht="15.75" thickBot="1" x14ac:dyDescent="0.3">
      <c r="A46" s="1"/>
      <c r="B46" s="53">
        <f>SUM(B45:H45)</f>
        <v>13</v>
      </c>
      <c r="C46" s="54"/>
      <c r="D46" s="54"/>
      <c r="E46" s="54"/>
      <c r="F46" s="54"/>
      <c r="G46" s="54"/>
      <c r="H46" s="55"/>
      <c r="J46" s="1"/>
      <c r="K46" s="53">
        <f>SUM(K45:Q45)</f>
        <v>18.5</v>
      </c>
      <c r="L46" s="54"/>
      <c r="M46" s="54"/>
      <c r="N46" s="54"/>
      <c r="O46" s="54"/>
      <c r="P46" s="54"/>
      <c r="Q46" s="55"/>
      <c r="S46" s="1"/>
      <c r="T46" s="53">
        <f>SUM(T45:Z45)</f>
        <v>18</v>
      </c>
      <c r="U46" s="54"/>
      <c r="V46" s="54"/>
      <c r="W46" s="54"/>
      <c r="X46" s="54"/>
      <c r="Y46" s="54"/>
      <c r="Z46" s="55"/>
      <c r="AB46" s="1"/>
      <c r="AC46" s="53">
        <f>SUM(AC45:AI45)</f>
        <v>15.5</v>
      </c>
      <c r="AD46" s="54"/>
      <c r="AE46" s="54"/>
      <c r="AF46" s="54"/>
      <c r="AG46" s="54"/>
      <c r="AH46" s="54"/>
      <c r="AI46" s="55"/>
    </row>
    <row r="47" spans="1:38" ht="15.75" thickBot="1" x14ac:dyDescent="0.3">
      <c r="A47" s="1">
        <v>350</v>
      </c>
      <c r="B47" s="56">
        <f>$A$24-B46</f>
        <v>337</v>
      </c>
      <c r="C47" s="57"/>
      <c r="D47" s="57"/>
      <c r="E47" s="57"/>
      <c r="F47" s="57"/>
      <c r="G47" s="57"/>
      <c r="H47" s="58"/>
      <c r="J47" s="1">
        <v>350</v>
      </c>
      <c r="K47" s="56">
        <f>$A$24-K46</f>
        <v>331.5</v>
      </c>
      <c r="L47" s="57"/>
      <c r="M47" s="57"/>
      <c r="N47" s="57"/>
      <c r="O47" s="57"/>
      <c r="P47" s="57"/>
      <c r="Q47" s="58"/>
      <c r="S47" s="1">
        <v>350</v>
      </c>
      <c r="T47" s="56">
        <f>$A$24-T46</f>
        <v>332</v>
      </c>
      <c r="U47" s="57"/>
      <c r="V47" s="57"/>
      <c r="W47" s="57"/>
      <c r="X47" s="57"/>
      <c r="Y47" s="57"/>
      <c r="Z47" s="58"/>
      <c r="AB47" s="1">
        <v>350</v>
      </c>
      <c r="AC47" s="56">
        <f>$A$24-AC46</f>
        <v>334.5</v>
      </c>
      <c r="AD47" s="57"/>
      <c r="AE47" s="57"/>
      <c r="AF47" s="57"/>
      <c r="AG47" s="57"/>
      <c r="AH47" s="57"/>
      <c r="AI47" s="58"/>
    </row>
    <row r="48" spans="1:38" ht="15.75" thickBot="1" x14ac:dyDescent="0.3">
      <c r="A48" s="1">
        <v>10</v>
      </c>
      <c r="B48" s="59">
        <f>B47/35</f>
        <v>9.6285714285714281</v>
      </c>
      <c r="C48" s="60"/>
      <c r="D48" s="60"/>
      <c r="E48" s="60"/>
      <c r="F48" s="60"/>
      <c r="G48" s="60"/>
      <c r="H48" s="61"/>
      <c r="J48" s="1">
        <v>10</v>
      </c>
      <c r="K48" s="59">
        <f>K47/35</f>
        <v>9.4714285714285715</v>
      </c>
      <c r="L48" s="60"/>
      <c r="M48" s="60"/>
      <c r="N48" s="60"/>
      <c r="O48" s="60"/>
      <c r="P48" s="60"/>
      <c r="Q48" s="61"/>
      <c r="S48" s="1">
        <v>10</v>
      </c>
      <c r="T48" s="59">
        <f>T47/35</f>
        <v>9.4857142857142858</v>
      </c>
      <c r="U48" s="60"/>
      <c r="V48" s="60"/>
      <c r="W48" s="60"/>
      <c r="X48" s="60"/>
      <c r="Y48" s="60"/>
      <c r="Z48" s="61"/>
      <c r="AB48" s="1">
        <v>10</v>
      </c>
      <c r="AC48" s="59">
        <f>AC47/35</f>
        <v>9.5571428571428569</v>
      </c>
      <c r="AD48" s="60"/>
      <c r="AE48" s="60"/>
      <c r="AF48" s="60"/>
      <c r="AG48" s="60"/>
      <c r="AH48" s="60"/>
      <c r="AI48" s="61"/>
    </row>
  </sheetData>
  <sheetProtection algorithmName="SHA-512" hashValue="fzm4INz9cZTbuswMCdPXSnmXHB55yfv68VYWNm4PMVMDeAK5qA3dtFV4ne4dDp8b0WLa+HXEbTWu8a57LItsag==" saltValue="3TZpswK//LW5voHpj/wxUA==" spinCount="100000" sheet="1" objects="1" scenarios="1"/>
  <sortState xmlns:xlrd2="http://schemas.microsoft.com/office/spreadsheetml/2017/richdata2" ref="AL8:AM15">
    <sortCondition descending="1" ref="AM8:AM15"/>
  </sortState>
  <mergeCells count="51">
    <mergeCell ref="B48:H48"/>
    <mergeCell ref="K48:Q48"/>
    <mergeCell ref="T48:Z48"/>
    <mergeCell ref="AC48:AI48"/>
    <mergeCell ref="A1:AM1"/>
    <mergeCell ref="A2:AN2"/>
    <mergeCell ref="B46:H46"/>
    <mergeCell ref="K46:Q46"/>
    <mergeCell ref="T46:Z46"/>
    <mergeCell ref="AC46:AI46"/>
    <mergeCell ref="B47:H47"/>
    <mergeCell ref="K47:Q47"/>
    <mergeCell ref="T47:Z47"/>
    <mergeCell ref="AC47:AI47"/>
    <mergeCell ref="B27:H27"/>
    <mergeCell ref="K27:Q27"/>
    <mergeCell ref="T27:Z27"/>
    <mergeCell ref="AC27:AI27"/>
    <mergeCell ref="C28:D28"/>
    <mergeCell ref="G28:H28"/>
    <mergeCell ref="L28:M28"/>
    <mergeCell ref="P28:Q28"/>
    <mergeCell ref="U28:V28"/>
    <mergeCell ref="Y28:Z28"/>
    <mergeCell ref="AD28:AE28"/>
    <mergeCell ref="AH28:AI28"/>
    <mergeCell ref="B24:H24"/>
    <mergeCell ref="K24:Q24"/>
    <mergeCell ref="T24:Z24"/>
    <mergeCell ref="AC24:AI24"/>
    <mergeCell ref="B25:H25"/>
    <mergeCell ref="K25:Q25"/>
    <mergeCell ref="T25:Z25"/>
    <mergeCell ref="AC25:AI25"/>
    <mergeCell ref="AK6:AM6"/>
    <mergeCell ref="B23:H23"/>
    <mergeCell ref="K23:Q23"/>
    <mergeCell ref="T23:Z23"/>
    <mergeCell ref="AC23:AI23"/>
    <mergeCell ref="B4:H4"/>
    <mergeCell ref="K4:Q4"/>
    <mergeCell ref="T4:Z4"/>
    <mergeCell ref="AC4:AI4"/>
    <mergeCell ref="C5:D5"/>
    <mergeCell ref="G5:H5"/>
    <mergeCell ref="L5:M5"/>
    <mergeCell ref="P5:Q5"/>
    <mergeCell ref="U5:V5"/>
    <mergeCell ref="Y5:Z5"/>
    <mergeCell ref="AD5:AE5"/>
    <mergeCell ref="AH5:AI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AA890-70C5-46DF-A08D-34E4B4BCD5D1}">
  <dimension ref="A1:AP40"/>
  <sheetViews>
    <sheetView workbookViewId="0">
      <selection sqref="A1:AM1"/>
    </sheetView>
  </sheetViews>
  <sheetFormatPr baseColWidth="10" defaultRowHeight="15" x14ac:dyDescent="0.25"/>
  <cols>
    <col min="1" max="1" width="4.85546875" bestFit="1" customWidth="1"/>
    <col min="2" max="9" width="4.7109375" customWidth="1"/>
    <col min="10" max="10" width="4.85546875" bestFit="1" customWidth="1"/>
    <col min="11" max="18" width="4.7109375" customWidth="1"/>
    <col min="19" max="19" width="4.85546875" bestFit="1" customWidth="1"/>
    <col min="20" max="27" width="4.7109375" customWidth="1"/>
    <col min="28" max="28" width="4.85546875" bestFit="1" customWidth="1"/>
    <col min="29" max="37" width="4.7109375" customWidth="1"/>
    <col min="38" max="38" width="9.28515625" bestFit="1" customWidth="1"/>
    <col min="39" max="39" width="5.5703125" bestFit="1" customWidth="1"/>
    <col min="40" max="40" width="4.42578125" customWidth="1"/>
    <col min="41" max="41" width="14.42578125" hidden="1" customWidth="1"/>
    <col min="42" max="42" width="5.5703125" hidden="1" customWidth="1"/>
  </cols>
  <sheetData>
    <row r="1" spans="1:42" ht="18.75" x14ac:dyDescent="0.3">
      <c r="A1" s="62" t="s">
        <v>71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</row>
    <row r="2" spans="1:42" x14ac:dyDescent="0.25">
      <c r="A2" s="63" t="s">
        <v>101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38"/>
      <c r="AP2" s="38"/>
    </row>
    <row r="3" spans="1:42" ht="15.75" thickBot="1" x14ac:dyDescent="0.3"/>
    <row r="4" spans="1:42" ht="15.75" thickBot="1" x14ac:dyDescent="0.3">
      <c r="A4" s="1"/>
      <c r="B4" s="64" t="s">
        <v>45</v>
      </c>
      <c r="C4" s="65"/>
      <c r="D4" s="65"/>
      <c r="E4" s="65"/>
      <c r="F4" s="65"/>
      <c r="G4" s="65"/>
      <c r="H4" s="66"/>
      <c r="I4" s="5"/>
      <c r="J4" s="1"/>
      <c r="K4" s="48" t="s">
        <v>17</v>
      </c>
      <c r="L4" s="49"/>
      <c r="M4" s="49"/>
      <c r="N4" s="49"/>
      <c r="O4" s="49"/>
      <c r="P4" s="49"/>
      <c r="Q4" s="50"/>
      <c r="R4" s="5"/>
      <c r="S4" s="1"/>
      <c r="T4" s="48" t="s">
        <v>15</v>
      </c>
      <c r="U4" s="49"/>
      <c r="V4" s="49"/>
      <c r="W4" s="49"/>
      <c r="X4" s="49"/>
      <c r="Y4" s="49"/>
      <c r="Z4" s="50"/>
      <c r="AA4" s="5"/>
      <c r="AB4" s="1"/>
      <c r="AC4" s="48" t="s">
        <v>46</v>
      </c>
      <c r="AD4" s="49"/>
      <c r="AE4" s="49"/>
      <c r="AF4" s="49"/>
      <c r="AG4" s="49"/>
      <c r="AH4" s="49"/>
      <c r="AI4" s="50"/>
      <c r="AJ4" s="5"/>
    </row>
    <row r="5" spans="1:42" x14ac:dyDescent="0.25">
      <c r="A5" s="1"/>
      <c r="B5" s="12" t="s">
        <v>1</v>
      </c>
      <c r="C5" s="67" t="s">
        <v>2</v>
      </c>
      <c r="D5" s="68"/>
      <c r="E5" s="12" t="s">
        <v>3</v>
      </c>
      <c r="F5" s="12" t="s">
        <v>4</v>
      </c>
      <c r="G5" s="67" t="s">
        <v>5</v>
      </c>
      <c r="H5" s="68"/>
      <c r="I5" s="5"/>
      <c r="J5" s="1"/>
      <c r="K5" s="12" t="s">
        <v>1</v>
      </c>
      <c r="L5" s="51" t="s">
        <v>2</v>
      </c>
      <c r="M5" s="52"/>
      <c r="N5" s="12" t="s">
        <v>3</v>
      </c>
      <c r="O5" s="12" t="s">
        <v>4</v>
      </c>
      <c r="P5" s="51" t="s">
        <v>5</v>
      </c>
      <c r="Q5" s="52"/>
      <c r="R5" s="5"/>
      <c r="S5" s="1"/>
      <c r="T5" s="12" t="s">
        <v>1</v>
      </c>
      <c r="U5" s="51" t="s">
        <v>2</v>
      </c>
      <c r="V5" s="52"/>
      <c r="W5" s="12" t="s">
        <v>3</v>
      </c>
      <c r="X5" s="12" t="s">
        <v>4</v>
      </c>
      <c r="Y5" s="51" t="s">
        <v>5</v>
      </c>
      <c r="Z5" s="52"/>
      <c r="AA5" s="5"/>
      <c r="AB5" s="1"/>
      <c r="AC5" s="12" t="s">
        <v>1</v>
      </c>
      <c r="AD5" s="51" t="s">
        <v>2</v>
      </c>
      <c r="AE5" s="52"/>
      <c r="AF5" s="12" t="s">
        <v>3</v>
      </c>
      <c r="AG5" s="12" t="s">
        <v>4</v>
      </c>
      <c r="AH5" s="51" t="s">
        <v>5</v>
      </c>
      <c r="AI5" s="52"/>
      <c r="AJ5" s="5"/>
      <c r="AK5" s="69" t="s">
        <v>38</v>
      </c>
      <c r="AL5" s="69"/>
      <c r="AM5" s="69"/>
    </row>
    <row r="6" spans="1:42" ht="15.75" thickBot="1" x14ac:dyDescent="0.3">
      <c r="A6" s="5" t="s">
        <v>10</v>
      </c>
      <c r="B6" s="13"/>
      <c r="C6" s="4">
        <v>1</v>
      </c>
      <c r="D6" s="17">
        <v>2</v>
      </c>
      <c r="E6" s="13">
        <v>3</v>
      </c>
      <c r="F6" s="13"/>
      <c r="G6" s="2">
        <v>1</v>
      </c>
      <c r="H6" s="3">
        <v>2</v>
      </c>
      <c r="I6" s="5"/>
      <c r="J6" s="5" t="s">
        <v>10</v>
      </c>
      <c r="K6" s="13"/>
      <c r="L6" s="2">
        <v>1</v>
      </c>
      <c r="M6" s="3">
        <v>2</v>
      </c>
      <c r="N6" s="13">
        <v>3</v>
      </c>
      <c r="O6" s="13"/>
      <c r="P6" s="2">
        <v>1</v>
      </c>
      <c r="Q6" s="3">
        <v>2</v>
      </c>
      <c r="R6" s="5"/>
      <c r="S6" s="5" t="s">
        <v>10</v>
      </c>
      <c r="T6" s="13"/>
      <c r="U6" s="2">
        <v>1</v>
      </c>
      <c r="V6" s="3">
        <v>2</v>
      </c>
      <c r="W6" s="13">
        <v>3</v>
      </c>
      <c r="X6" s="13"/>
      <c r="Y6" s="2">
        <v>1</v>
      </c>
      <c r="Z6" s="3">
        <v>2</v>
      </c>
      <c r="AA6" s="5"/>
      <c r="AB6" s="5" t="s">
        <v>10</v>
      </c>
      <c r="AC6" s="13"/>
      <c r="AD6" s="2">
        <v>1</v>
      </c>
      <c r="AE6" s="3">
        <v>2</v>
      </c>
      <c r="AF6" s="13">
        <v>3</v>
      </c>
      <c r="AG6" s="13"/>
      <c r="AH6" s="2">
        <v>1</v>
      </c>
      <c r="AI6" s="3">
        <v>2</v>
      </c>
      <c r="AJ6" s="5"/>
      <c r="AL6" t="s">
        <v>37</v>
      </c>
      <c r="AM6" t="s">
        <v>36</v>
      </c>
      <c r="AN6" s="31"/>
      <c r="AO6" t="s">
        <v>37</v>
      </c>
      <c r="AP6" t="s">
        <v>36</v>
      </c>
    </row>
    <row r="7" spans="1:42" x14ac:dyDescent="0.25">
      <c r="A7" s="1">
        <v>610</v>
      </c>
      <c r="B7" s="15">
        <v>3</v>
      </c>
      <c r="C7" s="8"/>
      <c r="D7" s="9"/>
      <c r="E7" s="15"/>
      <c r="F7" s="15"/>
      <c r="G7" s="8"/>
      <c r="H7" s="9"/>
      <c r="I7" s="1"/>
      <c r="J7" s="1">
        <v>610</v>
      </c>
      <c r="K7" s="14">
        <v>5</v>
      </c>
      <c r="L7" s="6"/>
      <c r="M7" s="7"/>
      <c r="N7" s="14"/>
      <c r="O7" s="14"/>
      <c r="P7" s="6"/>
      <c r="Q7" s="7"/>
      <c r="R7" s="1"/>
      <c r="S7" s="1">
        <v>609</v>
      </c>
      <c r="T7" s="14">
        <v>10</v>
      </c>
      <c r="U7" s="6"/>
      <c r="V7" s="7"/>
      <c r="W7" s="14"/>
      <c r="X7" s="14"/>
      <c r="Y7" s="6"/>
      <c r="Z7" s="7"/>
      <c r="AA7" s="1"/>
      <c r="AB7" s="1">
        <v>609</v>
      </c>
      <c r="AC7" s="14">
        <v>12</v>
      </c>
      <c r="AD7" s="6"/>
      <c r="AE7" s="7"/>
      <c r="AF7" s="14"/>
      <c r="AG7" s="14"/>
      <c r="AH7" s="6"/>
      <c r="AI7" s="7"/>
      <c r="AJ7" s="1"/>
      <c r="AK7">
        <v>1</v>
      </c>
      <c r="AL7" s="31" t="str">
        <f>$K$4</f>
        <v>RBP</v>
      </c>
      <c r="AM7" s="18">
        <f>$K$21</f>
        <v>9.58</v>
      </c>
      <c r="AO7" s="31" t="str">
        <f>$B$4</f>
        <v>AQUABLA</v>
      </c>
      <c r="AP7" s="18">
        <f>$B$21</f>
        <v>9.56</v>
      </c>
    </row>
    <row r="8" spans="1:42" x14ac:dyDescent="0.25">
      <c r="A8" s="1">
        <v>613</v>
      </c>
      <c r="B8" s="15">
        <v>4</v>
      </c>
      <c r="C8" s="8"/>
      <c r="D8" s="9"/>
      <c r="E8" s="15"/>
      <c r="F8" s="15"/>
      <c r="G8" s="8"/>
      <c r="H8" s="9"/>
      <c r="I8" s="1"/>
      <c r="J8" s="1">
        <v>612</v>
      </c>
      <c r="K8" s="15">
        <v>7</v>
      </c>
      <c r="L8" s="8"/>
      <c r="M8" s="9"/>
      <c r="N8" s="15"/>
      <c r="O8" s="15"/>
      <c r="P8" s="8"/>
      <c r="Q8" s="9"/>
      <c r="R8" s="1"/>
      <c r="S8" s="1">
        <v>614</v>
      </c>
      <c r="T8" s="15">
        <v>3</v>
      </c>
      <c r="U8" s="8"/>
      <c r="V8" s="9"/>
      <c r="W8" s="15"/>
      <c r="X8" s="15"/>
      <c r="Y8" s="8"/>
      <c r="Z8" s="9"/>
      <c r="AA8" s="1"/>
      <c r="AB8" s="1">
        <v>612</v>
      </c>
      <c r="AC8" s="15">
        <v>9</v>
      </c>
      <c r="AD8" s="8"/>
      <c r="AE8" s="9"/>
      <c r="AF8" s="15"/>
      <c r="AG8" s="15"/>
      <c r="AH8" s="8"/>
      <c r="AI8" s="9"/>
      <c r="AJ8" s="1"/>
      <c r="AK8">
        <v>2</v>
      </c>
      <c r="AL8" s="31" t="str">
        <f>$T$4</f>
        <v>SCC</v>
      </c>
      <c r="AM8" s="18">
        <f>$T$21</f>
        <v>9.58</v>
      </c>
      <c r="AO8" s="31" t="str">
        <f>$K$4</f>
        <v>RBP</v>
      </c>
      <c r="AP8" s="18">
        <f>$K$21</f>
        <v>9.58</v>
      </c>
    </row>
    <row r="9" spans="1:42" x14ac:dyDescent="0.25">
      <c r="A9" s="1">
        <v>618</v>
      </c>
      <c r="B9" s="15">
        <v>6</v>
      </c>
      <c r="C9" s="8"/>
      <c r="D9" s="9"/>
      <c r="E9" s="15"/>
      <c r="F9" s="15"/>
      <c r="G9" s="8">
        <v>1</v>
      </c>
      <c r="H9" s="9"/>
      <c r="I9" s="1"/>
      <c r="J9" s="1">
        <v>617</v>
      </c>
      <c r="K9" s="15">
        <v>1</v>
      </c>
      <c r="L9" s="8"/>
      <c r="M9" s="9"/>
      <c r="N9" s="15"/>
      <c r="O9" s="15"/>
      <c r="P9" s="8"/>
      <c r="Q9" s="9"/>
      <c r="R9" s="1"/>
      <c r="S9" s="1">
        <v>617</v>
      </c>
      <c r="T9" s="15">
        <v>6</v>
      </c>
      <c r="U9" s="8"/>
      <c r="V9" s="9"/>
      <c r="W9" s="15"/>
      <c r="X9" s="15"/>
      <c r="Y9" s="8"/>
      <c r="Z9" s="9"/>
      <c r="AA9" s="1"/>
      <c r="AB9" s="1">
        <v>615</v>
      </c>
      <c r="AC9" s="15">
        <v>5</v>
      </c>
      <c r="AD9" s="8"/>
      <c r="AE9" s="9"/>
      <c r="AF9" s="15"/>
      <c r="AG9" s="15"/>
      <c r="AH9" s="8"/>
      <c r="AI9" s="9"/>
      <c r="AJ9" s="1"/>
      <c r="AK9">
        <v>3</v>
      </c>
      <c r="AL9" s="31" t="str">
        <f>$B$23</f>
        <v>GZVN</v>
      </c>
      <c r="AM9" s="18">
        <f>$B$40</f>
        <v>9.56</v>
      </c>
      <c r="AO9" s="31" t="str">
        <f>$T$4</f>
        <v>SCC</v>
      </c>
      <c r="AP9" s="18">
        <f>$T$21</f>
        <v>9.58</v>
      </c>
    </row>
    <row r="10" spans="1:42" x14ac:dyDescent="0.25">
      <c r="A10" s="1">
        <v>620</v>
      </c>
      <c r="B10" s="15">
        <v>3</v>
      </c>
      <c r="C10" s="8"/>
      <c r="D10" s="9"/>
      <c r="E10" s="15"/>
      <c r="F10" s="15"/>
      <c r="G10" s="8"/>
      <c r="H10" s="9"/>
      <c r="I10" s="1"/>
      <c r="J10" s="1">
        <v>619</v>
      </c>
      <c r="K10" s="15">
        <v>4</v>
      </c>
      <c r="L10" s="8">
        <v>1</v>
      </c>
      <c r="M10" s="9"/>
      <c r="N10" s="15"/>
      <c r="O10" s="15"/>
      <c r="P10" s="8"/>
      <c r="Q10" s="9"/>
      <c r="R10" s="1"/>
      <c r="S10" s="1">
        <v>620</v>
      </c>
      <c r="T10" s="15">
        <v>2</v>
      </c>
      <c r="U10" s="8"/>
      <c r="V10" s="9"/>
      <c r="W10" s="15"/>
      <c r="X10" s="15"/>
      <c r="Y10" s="8"/>
      <c r="Z10" s="9"/>
      <c r="AA10" s="1"/>
      <c r="AB10" s="1">
        <v>616</v>
      </c>
      <c r="AC10" s="15">
        <v>7</v>
      </c>
      <c r="AD10" s="8"/>
      <c r="AE10" s="9"/>
      <c r="AF10" s="15"/>
      <c r="AG10" s="15"/>
      <c r="AH10" s="8"/>
      <c r="AI10" s="9"/>
      <c r="AJ10" s="1"/>
      <c r="AK10">
        <v>4</v>
      </c>
      <c r="AL10" s="31" t="str">
        <f>$B$4</f>
        <v>AQUABLA</v>
      </c>
      <c r="AM10" s="18">
        <f>$B$21</f>
        <v>9.56</v>
      </c>
      <c r="AO10" s="31" t="str">
        <f>$AC$4</f>
        <v>CWN</v>
      </c>
      <c r="AP10" s="18">
        <f>$AC$21</f>
        <v>9.34</v>
      </c>
    </row>
    <row r="11" spans="1:42" x14ac:dyDescent="0.25">
      <c r="A11" s="1">
        <v>621</v>
      </c>
      <c r="B11" s="15"/>
      <c r="C11" s="8"/>
      <c r="D11" s="9"/>
      <c r="E11" s="15"/>
      <c r="F11" s="15"/>
      <c r="G11" s="8"/>
      <c r="H11" s="9"/>
      <c r="I11" s="1"/>
      <c r="J11" s="1">
        <v>622</v>
      </c>
      <c r="K11" s="15"/>
      <c r="L11" s="8"/>
      <c r="M11" s="9"/>
      <c r="N11" s="15"/>
      <c r="O11" s="15"/>
      <c r="P11" s="8"/>
      <c r="Q11" s="9"/>
      <c r="R11" s="1"/>
      <c r="S11" s="1">
        <v>623</v>
      </c>
      <c r="T11" s="15"/>
      <c r="U11" s="8"/>
      <c r="V11" s="9"/>
      <c r="W11" s="15"/>
      <c r="X11" s="15"/>
      <c r="Y11" s="8"/>
      <c r="Z11" s="9"/>
      <c r="AA11" s="1"/>
      <c r="AB11" s="1">
        <v>621</v>
      </c>
      <c r="AC11" s="15"/>
      <c r="AD11" s="8"/>
      <c r="AE11" s="9"/>
      <c r="AF11" s="15"/>
      <c r="AG11" s="15"/>
      <c r="AH11" s="8"/>
      <c r="AI11" s="9"/>
      <c r="AJ11" s="1"/>
      <c r="AK11">
        <v>5</v>
      </c>
      <c r="AL11" s="31" t="str">
        <f>$AC$4</f>
        <v>CWN</v>
      </c>
      <c r="AM11" s="18">
        <f>$AC$21</f>
        <v>9.34</v>
      </c>
      <c r="AO11" s="31" t="str">
        <f>$B$23</f>
        <v>GZVN</v>
      </c>
      <c r="AP11" s="18">
        <f>$B$40</f>
        <v>9.56</v>
      </c>
    </row>
    <row r="12" spans="1:42" x14ac:dyDescent="0.25">
      <c r="A12" s="1">
        <v>624</v>
      </c>
      <c r="B12" s="15"/>
      <c r="C12" s="8"/>
      <c r="D12" s="9"/>
      <c r="E12" s="15"/>
      <c r="F12" s="15"/>
      <c r="G12" s="8"/>
      <c r="H12" s="9"/>
      <c r="I12" s="1"/>
      <c r="J12" s="1">
        <v>625</v>
      </c>
      <c r="K12" s="15"/>
      <c r="L12" s="8"/>
      <c r="M12" s="9"/>
      <c r="N12" s="15"/>
      <c r="O12" s="15"/>
      <c r="P12" s="8"/>
      <c r="Q12" s="9"/>
      <c r="R12" s="1"/>
      <c r="S12" s="1">
        <v>628</v>
      </c>
      <c r="T12" s="15"/>
      <c r="U12" s="8"/>
      <c r="V12" s="9"/>
      <c r="W12" s="15"/>
      <c r="X12" s="15"/>
      <c r="Y12" s="8"/>
      <c r="Z12" s="9"/>
      <c r="AA12" s="1"/>
      <c r="AB12" s="1">
        <v>622</v>
      </c>
      <c r="AC12" s="15"/>
      <c r="AD12" s="8"/>
      <c r="AE12" s="9"/>
      <c r="AF12" s="15"/>
      <c r="AG12" s="15"/>
      <c r="AH12" s="8"/>
      <c r="AI12" s="9"/>
      <c r="AJ12" s="1"/>
      <c r="AK12">
        <v>6</v>
      </c>
      <c r="AL12" s="31" t="str">
        <f>$K$23</f>
        <v>KHZS</v>
      </c>
      <c r="AM12" s="18">
        <f>$K$40</f>
        <v>9.3000000000000007</v>
      </c>
      <c r="AO12" s="31" t="str">
        <f>$K$23</f>
        <v>KHZS</v>
      </c>
      <c r="AP12" s="18">
        <f>$K$40</f>
        <v>9.3000000000000007</v>
      </c>
    </row>
    <row r="13" spans="1:42" x14ac:dyDescent="0.25">
      <c r="A13" s="1">
        <v>627</v>
      </c>
      <c r="B13" s="15"/>
      <c r="C13" s="8"/>
      <c r="D13" s="9"/>
      <c r="E13" s="15"/>
      <c r="F13" s="15"/>
      <c r="G13" s="8"/>
      <c r="H13" s="9"/>
      <c r="I13" s="1"/>
      <c r="J13" s="1">
        <v>627</v>
      </c>
      <c r="K13" s="15"/>
      <c r="L13" s="8"/>
      <c r="M13" s="9"/>
      <c r="N13" s="15"/>
      <c r="O13" s="15"/>
      <c r="P13" s="8"/>
      <c r="Q13" s="9"/>
      <c r="R13" s="1"/>
      <c r="S13" s="1">
        <v>630</v>
      </c>
      <c r="T13" s="15"/>
      <c r="U13" s="8"/>
      <c r="V13" s="9"/>
      <c r="W13" s="15"/>
      <c r="X13" s="15"/>
      <c r="Y13" s="8"/>
      <c r="Z13" s="9"/>
      <c r="AA13" s="1"/>
      <c r="AB13" s="1">
        <v>624</v>
      </c>
      <c r="AC13" s="15"/>
      <c r="AD13" s="8"/>
      <c r="AE13" s="9"/>
      <c r="AF13" s="15"/>
      <c r="AG13" s="15"/>
      <c r="AH13" s="8"/>
      <c r="AI13" s="9"/>
      <c r="AJ13" s="1"/>
    </row>
    <row r="14" spans="1:42" x14ac:dyDescent="0.25">
      <c r="A14" s="1">
        <v>629</v>
      </c>
      <c r="B14" s="15"/>
      <c r="C14" s="8"/>
      <c r="D14" s="9"/>
      <c r="E14" s="15"/>
      <c r="F14" s="15"/>
      <c r="G14" s="8"/>
      <c r="H14" s="9"/>
      <c r="I14" s="1"/>
      <c r="J14" s="1">
        <v>633</v>
      </c>
      <c r="K14" s="15"/>
      <c r="L14" s="8"/>
      <c r="M14" s="9"/>
      <c r="N14" s="15"/>
      <c r="O14" s="15"/>
      <c r="P14" s="8"/>
      <c r="Q14" s="9"/>
      <c r="R14" s="1"/>
      <c r="S14" s="1">
        <v>633</v>
      </c>
      <c r="T14" s="15"/>
      <c r="U14" s="8"/>
      <c r="V14" s="9"/>
      <c r="W14" s="15"/>
      <c r="X14" s="15"/>
      <c r="Y14" s="8"/>
      <c r="Z14" s="9"/>
      <c r="AA14" s="1"/>
      <c r="AB14" s="1">
        <v>628</v>
      </c>
      <c r="AC14" s="15"/>
      <c r="AD14" s="8"/>
      <c r="AE14" s="9"/>
      <c r="AF14" s="15"/>
      <c r="AG14" s="15"/>
      <c r="AH14" s="8"/>
      <c r="AI14" s="9"/>
      <c r="AJ14" s="1"/>
      <c r="AL14" s="31"/>
      <c r="AM14" s="18"/>
    </row>
    <row r="15" spans="1:42" x14ac:dyDescent="0.25">
      <c r="A15" s="1">
        <v>631</v>
      </c>
      <c r="B15" s="19"/>
      <c r="C15" s="20"/>
      <c r="D15" s="21"/>
      <c r="E15" s="19"/>
      <c r="F15" s="19"/>
      <c r="G15" s="20"/>
      <c r="H15" s="21"/>
      <c r="I15" s="1"/>
      <c r="J15" s="1">
        <v>634</v>
      </c>
      <c r="K15" s="15"/>
      <c r="L15" s="8"/>
      <c r="M15" s="9"/>
      <c r="N15" s="15"/>
      <c r="O15" s="15"/>
      <c r="P15" s="8"/>
      <c r="Q15" s="9"/>
      <c r="R15" s="1"/>
      <c r="S15" s="1">
        <v>635</v>
      </c>
      <c r="T15" s="15"/>
      <c r="U15" s="8"/>
      <c r="V15" s="9"/>
      <c r="W15" s="15"/>
      <c r="X15" s="15"/>
      <c r="Y15" s="8"/>
      <c r="Z15" s="9"/>
      <c r="AA15" s="1"/>
      <c r="AB15" s="1">
        <v>632</v>
      </c>
      <c r="AC15" s="15"/>
      <c r="AD15" s="8"/>
      <c r="AE15" s="9"/>
      <c r="AF15" s="15"/>
      <c r="AG15" s="15"/>
      <c r="AH15" s="8"/>
      <c r="AI15" s="9"/>
      <c r="AJ15" s="1"/>
      <c r="AL15" s="31"/>
      <c r="AM15" s="18"/>
    </row>
    <row r="16" spans="1:42" ht="15.75" thickBot="1" x14ac:dyDescent="0.3">
      <c r="A16" s="1">
        <v>635</v>
      </c>
      <c r="B16" s="15"/>
      <c r="C16" s="8"/>
      <c r="D16" s="9"/>
      <c r="E16" s="15"/>
      <c r="F16" s="15"/>
      <c r="G16" s="8"/>
      <c r="H16" s="9"/>
      <c r="I16" s="1"/>
      <c r="J16" s="1">
        <v>636</v>
      </c>
      <c r="K16" s="15"/>
      <c r="L16" s="8"/>
      <c r="M16" s="9"/>
      <c r="N16" s="15"/>
      <c r="O16" s="15"/>
      <c r="P16" s="8"/>
      <c r="Q16" s="9"/>
      <c r="R16" s="1"/>
      <c r="S16" s="1">
        <v>637</v>
      </c>
      <c r="T16" s="15"/>
      <c r="U16" s="8"/>
      <c r="V16" s="9"/>
      <c r="W16" s="15"/>
      <c r="X16" s="15"/>
      <c r="Y16" s="8"/>
      <c r="Z16" s="9"/>
      <c r="AA16" s="1"/>
      <c r="AB16" s="1">
        <v>638</v>
      </c>
      <c r="AC16" s="15"/>
      <c r="AD16" s="8"/>
      <c r="AE16" s="9"/>
      <c r="AF16" s="15"/>
      <c r="AG16" s="15"/>
      <c r="AH16" s="8"/>
      <c r="AI16" s="9"/>
      <c r="AJ16" s="1"/>
    </row>
    <row r="17" spans="1:38" ht="15.75" thickBot="1" x14ac:dyDescent="0.3">
      <c r="A17" s="1"/>
      <c r="B17" s="23">
        <f t="shared" ref="B17:H17" si="0">SUM(B7:B16)</f>
        <v>16</v>
      </c>
      <c r="C17" s="24">
        <f t="shared" si="0"/>
        <v>0</v>
      </c>
      <c r="D17" s="24">
        <f t="shared" si="0"/>
        <v>0</v>
      </c>
      <c r="E17" s="24">
        <f t="shared" si="0"/>
        <v>0</v>
      </c>
      <c r="F17" s="24">
        <f t="shared" si="0"/>
        <v>0</v>
      </c>
      <c r="G17" s="24">
        <f t="shared" si="0"/>
        <v>1</v>
      </c>
      <c r="H17" s="22">
        <f t="shared" si="0"/>
        <v>0</v>
      </c>
      <c r="I17" s="5"/>
      <c r="J17" s="1"/>
      <c r="K17" s="23">
        <f t="shared" ref="K17:Q17" si="1">SUM(K7:K16)</f>
        <v>17</v>
      </c>
      <c r="L17" s="24">
        <f t="shared" si="1"/>
        <v>1</v>
      </c>
      <c r="M17" s="24">
        <f t="shared" si="1"/>
        <v>0</v>
      </c>
      <c r="N17" s="24">
        <f t="shared" si="1"/>
        <v>0</v>
      </c>
      <c r="O17" s="24">
        <f t="shared" si="1"/>
        <v>0</v>
      </c>
      <c r="P17" s="24">
        <f t="shared" si="1"/>
        <v>0</v>
      </c>
      <c r="Q17" s="22">
        <f t="shared" si="1"/>
        <v>0</v>
      </c>
      <c r="R17" s="5"/>
      <c r="S17" s="1"/>
      <c r="T17" s="23">
        <f t="shared" ref="T17:Z17" si="2">SUM(T7:T16)</f>
        <v>21</v>
      </c>
      <c r="U17" s="24">
        <f t="shared" si="2"/>
        <v>0</v>
      </c>
      <c r="V17" s="24">
        <f t="shared" si="2"/>
        <v>0</v>
      </c>
      <c r="W17" s="24">
        <f t="shared" si="2"/>
        <v>0</v>
      </c>
      <c r="X17" s="24">
        <f t="shared" si="2"/>
        <v>0</v>
      </c>
      <c r="Y17" s="24">
        <f t="shared" si="2"/>
        <v>0</v>
      </c>
      <c r="Z17" s="22">
        <f t="shared" si="2"/>
        <v>0</v>
      </c>
      <c r="AA17" s="5"/>
      <c r="AB17" s="1"/>
      <c r="AC17" s="23">
        <f t="shared" ref="AC17:AI17" si="3">SUM(AC7:AC16)</f>
        <v>33</v>
      </c>
      <c r="AD17" s="24">
        <f t="shared" si="3"/>
        <v>0</v>
      </c>
      <c r="AE17" s="24">
        <f t="shared" si="3"/>
        <v>0</v>
      </c>
      <c r="AF17" s="24">
        <f t="shared" si="3"/>
        <v>0</v>
      </c>
      <c r="AG17" s="24">
        <f t="shared" si="3"/>
        <v>0</v>
      </c>
      <c r="AH17" s="24">
        <f t="shared" si="3"/>
        <v>0</v>
      </c>
      <c r="AI17" s="22">
        <f t="shared" si="3"/>
        <v>0</v>
      </c>
      <c r="AJ17" s="5"/>
    </row>
    <row r="18" spans="1:38" ht="15.75" thickBot="1" x14ac:dyDescent="0.3">
      <c r="A18" s="1"/>
      <c r="B18" s="25">
        <f>B17*0.5</f>
        <v>8</v>
      </c>
      <c r="C18" s="26">
        <f>C17*2</f>
        <v>0</v>
      </c>
      <c r="D18" s="26">
        <f>D17*3</f>
        <v>0</v>
      </c>
      <c r="E18" s="26">
        <f>E17*10</f>
        <v>0</v>
      </c>
      <c r="F18" s="26">
        <f>F17*2.5</f>
        <v>0</v>
      </c>
      <c r="G18" s="27">
        <f>G17*3</f>
        <v>3</v>
      </c>
      <c r="H18" s="28">
        <f>H17*4</f>
        <v>0</v>
      </c>
      <c r="I18" s="1"/>
      <c r="J18" s="1"/>
      <c r="K18" s="25">
        <f>K17*0.5</f>
        <v>8.5</v>
      </c>
      <c r="L18" s="26">
        <f>L17*2</f>
        <v>2</v>
      </c>
      <c r="M18" s="26">
        <f>M17*3</f>
        <v>0</v>
      </c>
      <c r="N18" s="26">
        <f>N17*10</f>
        <v>0</v>
      </c>
      <c r="O18" s="26">
        <f>O17*2.5</f>
        <v>0</v>
      </c>
      <c r="P18" s="27">
        <f>P17*3</f>
        <v>0</v>
      </c>
      <c r="Q18" s="28">
        <f>Q17*4</f>
        <v>0</v>
      </c>
      <c r="R18" s="1"/>
      <c r="S18" s="1"/>
      <c r="T18" s="25">
        <f>T17*0.5</f>
        <v>10.5</v>
      </c>
      <c r="U18" s="26">
        <f>U17*2</f>
        <v>0</v>
      </c>
      <c r="V18" s="26">
        <f>V17*3</f>
        <v>0</v>
      </c>
      <c r="W18" s="26">
        <f>W17*10</f>
        <v>0</v>
      </c>
      <c r="X18" s="26">
        <f>X17*2.5</f>
        <v>0</v>
      </c>
      <c r="Y18" s="27">
        <f>Y17*3</f>
        <v>0</v>
      </c>
      <c r="Z18" s="28">
        <f>Z17*4</f>
        <v>0</v>
      </c>
      <c r="AA18" s="1"/>
      <c r="AB18" s="1"/>
      <c r="AC18" s="25">
        <f>AC17*0.5</f>
        <v>16.5</v>
      </c>
      <c r="AD18" s="26">
        <f>AD17*2</f>
        <v>0</v>
      </c>
      <c r="AE18" s="26">
        <f>AE17*3</f>
        <v>0</v>
      </c>
      <c r="AF18" s="26">
        <f>AF17*10</f>
        <v>0</v>
      </c>
      <c r="AG18" s="26">
        <f>AG17*2.5</f>
        <v>0</v>
      </c>
      <c r="AH18" s="27">
        <f>AH17*3</f>
        <v>0</v>
      </c>
      <c r="AI18" s="28">
        <f>AI17*4</f>
        <v>0</v>
      </c>
      <c r="AJ18" s="1"/>
    </row>
    <row r="19" spans="1:38" ht="15.75" thickBot="1" x14ac:dyDescent="0.3">
      <c r="A19" s="1"/>
      <c r="B19" s="53">
        <f>SUM(B18:H18)</f>
        <v>11</v>
      </c>
      <c r="C19" s="54"/>
      <c r="D19" s="54"/>
      <c r="E19" s="54"/>
      <c r="F19" s="54"/>
      <c r="G19" s="54"/>
      <c r="H19" s="55"/>
      <c r="I19" s="1"/>
      <c r="J19" s="1"/>
      <c r="K19" s="53">
        <f>SUM(K18:Q18)</f>
        <v>10.5</v>
      </c>
      <c r="L19" s="54"/>
      <c r="M19" s="54"/>
      <c r="N19" s="54"/>
      <c r="O19" s="54"/>
      <c r="P19" s="54"/>
      <c r="Q19" s="55"/>
      <c r="R19" s="1"/>
      <c r="S19" s="1"/>
      <c r="T19" s="53">
        <f>SUM(T18:Z18)</f>
        <v>10.5</v>
      </c>
      <c r="U19" s="54"/>
      <c r="V19" s="54"/>
      <c r="W19" s="54"/>
      <c r="X19" s="54"/>
      <c r="Y19" s="54"/>
      <c r="Z19" s="55"/>
      <c r="AA19" s="1"/>
      <c r="AB19" s="1"/>
      <c r="AC19" s="53">
        <f>SUM(AC18:AI18)</f>
        <v>16.5</v>
      </c>
      <c r="AD19" s="54"/>
      <c r="AE19" s="54"/>
      <c r="AF19" s="54"/>
      <c r="AG19" s="54"/>
      <c r="AH19" s="54"/>
      <c r="AI19" s="55"/>
      <c r="AJ19" s="1"/>
    </row>
    <row r="20" spans="1:38" ht="15.75" thickBot="1" x14ac:dyDescent="0.3">
      <c r="A20" s="1">
        <v>250</v>
      </c>
      <c r="B20" s="56">
        <f>$A$20-B19</f>
        <v>239</v>
      </c>
      <c r="C20" s="57"/>
      <c r="D20" s="57"/>
      <c r="E20" s="57"/>
      <c r="F20" s="57"/>
      <c r="G20" s="57"/>
      <c r="H20" s="58"/>
      <c r="I20" s="29"/>
      <c r="J20" s="1">
        <v>250</v>
      </c>
      <c r="K20" s="56">
        <f>$A$20-K19</f>
        <v>239.5</v>
      </c>
      <c r="L20" s="57"/>
      <c r="M20" s="57"/>
      <c r="N20" s="57"/>
      <c r="O20" s="57"/>
      <c r="P20" s="57"/>
      <c r="Q20" s="58"/>
      <c r="R20" s="33"/>
      <c r="S20" s="1">
        <v>250</v>
      </c>
      <c r="T20" s="56">
        <f>$A$20-T19</f>
        <v>239.5</v>
      </c>
      <c r="U20" s="57"/>
      <c r="V20" s="57"/>
      <c r="W20" s="57"/>
      <c r="X20" s="57"/>
      <c r="Y20" s="57"/>
      <c r="Z20" s="58"/>
      <c r="AA20" s="33"/>
      <c r="AB20" s="1">
        <v>250</v>
      </c>
      <c r="AC20" s="56">
        <f>$A$20-AC19</f>
        <v>233.5</v>
      </c>
      <c r="AD20" s="57"/>
      <c r="AE20" s="57"/>
      <c r="AF20" s="57"/>
      <c r="AG20" s="57"/>
      <c r="AH20" s="57"/>
      <c r="AI20" s="58"/>
      <c r="AJ20" s="29"/>
    </row>
    <row r="21" spans="1:38" ht="15.75" thickBot="1" x14ac:dyDescent="0.3">
      <c r="A21" s="1">
        <v>10</v>
      </c>
      <c r="B21" s="59">
        <f>B20/25</f>
        <v>9.56</v>
      </c>
      <c r="C21" s="60"/>
      <c r="D21" s="60"/>
      <c r="E21" s="60"/>
      <c r="F21" s="60"/>
      <c r="G21" s="60"/>
      <c r="H21" s="61"/>
      <c r="I21" s="30"/>
      <c r="J21" s="1">
        <v>10</v>
      </c>
      <c r="K21" s="59">
        <f>K20/25</f>
        <v>9.58</v>
      </c>
      <c r="L21" s="60"/>
      <c r="M21" s="60"/>
      <c r="N21" s="60"/>
      <c r="O21" s="60"/>
      <c r="P21" s="60"/>
      <c r="Q21" s="61"/>
      <c r="R21" s="30"/>
      <c r="S21" s="1">
        <v>10</v>
      </c>
      <c r="T21" s="59">
        <f>T20/25</f>
        <v>9.58</v>
      </c>
      <c r="U21" s="60"/>
      <c r="V21" s="60"/>
      <c r="W21" s="60"/>
      <c r="X21" s="60"/>
      <c r="Y21" s="60"/>
      <c r="Z21" s="61"/>
      <c r="AA21" s="30"/>
      <c r="AB21" s="1">
        <v>10</v>
      </c>
      <c r="AC21" s="59">
        <f>AC20/25</f>
        <v>9.34</v>
      </c>
      <c r="AD21" s="60"/>
      <c r="AE21" s="60"/>
      <c r="AF21" s="60"/>
      <c r="AG21" s="60"/>
      <c r="AH21" s="60"/>
      <c r="AI21" s="61"/>
      <c r="AJ21" s="30"/>
    </row>
    <row r="22" spans="1:38" ht="15.75" thickBot="1" x14ac:dyDescent="0.3"/>
    <row r="23" spans="1:38" ht="15.75" thickBot="1" x14ac:dyDescent="0.3">
      <c r="A23" s="1"/>
      <c r="B23" s="48" t="s">
        <v>47</v>
      </c>
      <c r="C23" s="49"/>
      <c r="D23" s="49"/>
      <c r="E23" s="49"/>
      <c r="F23" s="49"/>
      <c r="G23" s="49"/>
      <c r="H23" s="50"/>
      <c r="J23" s="1"/>
      <c r="K23" s="48" t="s">
        <v>20</v>
      </c>
      <c r="L23" s="49"/>
      <c r="M23" s="49"/>
      <c r="N23" s="49"/>
      <c r="O23" s="49"/>
      <c r="P23" s="49"/>
      <c r="Q23" s="50"/>
      <c r="S23" s="34"/>
      <c r="T23" s="36"/>
      <c r="U23" s="36"/>
      <c r="V23" s="36"/>
      <c r="W23" s="36"/>
      <c r="X23" s="36"/>
      <c r="Y23" s="36"/>
      <c r="Z23" s="36"/>
      <c r="AA23" s="35"/>
      <c r="AB23" s="34"/>
      <c r="AC23" s="36"/>
      <c r="AD23" s="36"/>
      <c r="AE23" s="36"/>
      <c r="AF23" s="36"/>
      <c r="AG23" s="36"/>
      <c r="AH23" s="36"/>
      <c r="AI23" s="36"/>
    </row>
    <row r="24" spans="1:38" x14ac:dyDescent="0.25">
      <c r="A24" s="1"/>
      <c r="B24" s="12" t="s">
        <v>1</v>
      </c>
      <c r="C24" s="51" t="s">
        <v>2</v>
      </c>
      <c r="D24" s="52"/>
      <c r="E24" s="12" t="s">
        <v>3</v>
      </c>
      <c r="F24" s="12" t="s">
        <v>4</v>
      </c>
      <c r="G24" s="51" t="s">
        <v>5</v>
      </c>
      <c r="H24" s="52"/>
      <c r="J24" s="1"/>
      <c r="K24" s="12" t="s">
        <v>1</v>
      </c>
      <c r="L24" s="51" t="s">
        <v>2</v>
      </c>
      <c r="M24" s="52"/>
      <c r="N24" s="12" t="s">
        <v>3</v>
      </c>
      <c r="O24" s="12" t="s">
        <v>4</v>
      </c>
      <c r="P24" s="51" t="s">
        <v>5</v>
      </c>
      <c r="Q24" s="52"/>
      <c r="S24" s="34"/>
      <c r="T24" s="34"/>
      <c r="U24" s="36"/>
      <c r="V24" s="36"/>
      <c r="W24" s="34"/>
      <c r="X24" s="34"/>
      <c r="Y24" s="36"/>
      <c r="Z24" s="36"/>
      <c r="AA24" s="35"/>
      <c r="AB24" s="34"/>
      <c r="AC24" s="34"/>
      <c r="AD24" s="36"/>
      <c r="AE24" s="36"/>
      <c r="AF24" s="34"/>
      <c r="AG24" s="34"/>
      <c r="AH24" s="36"/>
      <c r="AI24" s="36"/>
    </row>
    <row r="25" spans="1:38" ht="15.75" thickBot="1" x14ac:dyDescent="0.3">
      <c r="A25" s="5" t="s">
        <v>10</v>
      </c>
      <c r="B25" s="13"/>
      <c r="C25" s="2">
        <v>1</v>
      </c>
      <c r="D25" s="3">
        <v>2</v>
      </c>
      <c r="E25" s="13">
        <v>3</v>
      </c>
      <c r="F25" s="13"/>
      <c r="G25" s="2">
        <v>1</v>
      </c>
      <c r="H25" s="3">
        <v>2</v>
      </c>
      <c r="J25" s="5" t="s">
        <v>10</v>
      </c>
      <c r="K25" s="13"/>
      <c r="L25" s="2">
        <v>1</v>
      </c>
      <c r="M25" s="3">
        <v>2</v>
      </c>
      <c r="N25" s="13">
        <v>3</v>
      </c>
      <c r="O25" s="13"/>
      <c r="P25" s="2">
        <v>1</v>
      </c>
      <c r="Q25" s="3">
        <v>2</v>
      </c>
      <c r="S25" s="34"/>
      <c r="T25" s="34"/>
      <c r="U25" s="34"/>
      <c r="V25" s="34"/>
      <c r="W25" s="34"/>
      <c r="X25" s="34"/>
      <c r="Y25" s="34"/>
      <c r="Z25" s="34"/>
      <c r="AA25" s="35"/>
      <c r="AB25" s="34"/>
      <c r="AC25" s="34"/>
      <c r="AD25" s="34"/>
      <c r="AE25" s="34"/>
      <c r="AF25" s="34"/>
      <c r="AG25" s="34"/>
      <c r="AH25" s="34"/>
      <c r="AI25" s="34"/>
    </row>
    <row r="26" spans="1:38" x14ac:dyDescent="0.25">
      <c r="A26" s="1">
        <v>611</v>
      </c>
      <c r="B26" s="14">
        <v>6</v>
      </c>
      <c r="C26" s="6"/>
      <c r="D26" s="7"/>
      <c r="E26" s="14"/>
      <c r="F26" s="14"/>
      <c r="G26" s="6"/>
      <c r="H26" s="7"/>
      <c r="J26" s="1">
        <v>611</v>
      </c>
      <c r="K26" s="14">
        <v>9</v>
      </c>
      <c r="L26" s="6"/>
      <c r="M26" s="7"/>
      <c r="N26" s="14"/>
      <c r="O26" s="14"/>
      <c r="P26" s="6"/>
      <c r="Q26" s="7"/>
      <c r="S26" s="34"/>
      <c r="T26" s="34"/>
      <c r="U26" s="34"/>
      <c r="V26" s="34"/>
      <c r="W26" s="34"/>
      <c r="X26" s="34"/>
      <c r="Y26" s="34"/>
      <c r="Z26" s="34"/>
      <c r="AA26" s="35"/>
      <c r="AB26" s="34"/>
      <c r="AC26" s="34"/>
      <c r="AD26" s="34"/>
      <c r="AE26" s="34"/>
      <c r="AF26" s="34"/>
      <c r="AG26" s="34"/>
      <c r="AH26" s="34"/>
      <c r="AI26" s="34"/>
    </row>
    <row r="27" spans="1:38" x14ac:dyDescent="0.25">
      <c r="A27" s="1">
        <v>613</v>
      </c>
      <c r="B27" s="15">
        <v>2</v>
      </c>
      <c r="C27" s="8"/>
      <c r="D27" s="9"/>
      <c r="E27" s="15"/>
      <c r="F27" s="15"/>
      <c r="G27" s="8"/>
      <c r="H27" s="9"/>
      <c r="J27" s="1">
        <v>614</v>
      </c>
      <c r="K27" s="15">
        <v>3</v>
      </c>
      <c r="L27" s="8"/>
      <c r="M27" s="9"/>
      <c r="N27" s="15"/>
      <c r="O27" s="15"/>
      <c r="P27" s="8"/>
      <c r="Q27" s="9"/>
      <c r="S27" s="34"/>
      <c r="T27" s="34"/>
      <c r="U27" s="34"/>
      <c r="V27" s="34"/>
      <c r="W27" s="34"/>
      <c r="X27" s="34"/>
      <c r="Y27" s="34"/>
      <c r="Z27" s="34"/>
      <c r="AA27" s="35"/>
      <c r="AB27" s="34"/>
      <c r="AC27" s="34"/>
      <c r="AD27" s="34"/>
      <c r="AE27" s="34"/>
      <c r="AF27" s="34"/>
      <c r="AG27" s="34"/>
      <c r="AH27" s="34"/>
      <c r="AI27" s="34"/>
      <c r="AL27" s="32"/>
    </row>
    <row r="28" spans="1:38" x14ac:dyDescent="0.25">
      <c r="A28" s="1">
        <v>616</v>
      </c>
      <c r="B28" s="15">
        <v>8</v>
      </c>
      <c r="C28" s="8"/>
      <c r="D28" s="9"/>
      <c r="E28" s="15"/>
      <c r="F28" s="15"/>
      <c r="G28" s="8"/>
      <c r="H28" s="9"/>
      <c r="J28" s="1">
        <v>615</v>
      </c>
      <c r="K28" s="15">
        <v>10</v>
      </c>
      <c r="L28" s="8"/>
      <c r="M28" s="9"/>
      <c r="N28" s="15"/>
      <c r="O28" s="15"/>
      <c r="P28" s="8"/>
      <c r="Q28" s="9"/>
      <c r="S28" s="34"/>
      <c r="T28" s="34"/>
      <c r="U28" s="34"/>
      <c r="V28" s="34"/>
      <c r="W28" s="34"/>
      <c r="X28" s="34"/>
      <c r="Y28" s="34"/>
      <c r="Z28" s="34"/>
      <c r="AA28" s="35"/>
      <c r="AB28" s="34"/>
      <c r="AC28" s="34"/>
      <c r="AD28" s="34"/>
      <c r="AE28" s="34"/>
      <c r="AF28" s="34"/>
      <c r="AG28" s="34"/>
      <c r="AH28" s="34"/>
      <c r="AI28" s="34"/>
      <c r="AL28" s="32"/>
    </row>
    <row r="29" spans="1:38" x14ac:dyDescent="0.25">
      <c r="A29" s="1">
        <v>619</v>
      </c>
      <c r="B29" s="15">
        <v>6</v>
      </c>
      <c r="C29" s="8"/>
      <c r="D29" s="9"/>
      <c r="E29" s="15"/>
      <c r="F29" s="15"/>
      <c r="G29" s="8"/>
      <c r="H29" s="9"/>
      <c r="J29" s="1">
        <v>618</v>
      </c>
      <c r="K29" s="15">
        <v>9</v>
      </c>
      <c r="L29" s="8">
        <v>1</v>
      </c>
      <c r="M29" s="9"/>
      <c r="N29" s="15"/>
      <c r="O29" s="15"/>
      <c r="P29" s="8"/>
      <c r="Q29" s="9"/>
      <c r="S29" s="34"/>
      <c r="T29" s="34"/>
      <c r="U29" s="34"/>
      <c r="V29" s="34"/>
      <c r="W29" s="34"/>
      <c r="X29" s="34"/>
      <c r="Y29" s="34"/>
      <c r="Z29" s="34"/>
      <c r="AA29" s="35"/>
      <c r="AB29" s="34"/>
      <c r="AC29" s="34"/>
      <c r="AD29" s="34"/>
      <c r="AE29" s="34"/>
      <c r="AF29" s="34"/>
      <c r="AG29" s="34"/>
      <c r="AH29" s="34"/>
      <c r="AI29" s="34"/>
      <c r="AL29" s="32"/>
    </row>
    <row r="30" spans="1:38" x14ac:dyDescent="0.25">
      <c r="A30" s="1">
        <v>623</v>
      </c>
      <c r="B30" s="15"/>
      <c r="C30" s="8"/>
      <c r="D30" s="9"/>
      <c r="E30" s="15"/>
      <c r="F30" s="15"/>
      <c r="G30" s="8"/>
      <c r="H30" s="9"/>
      <c r="J30" s="1">
        <v>625</v>
      </c>
      <c r="K30" s="15"/>
      <c r="L30" s="8"/>
      <c r="M30" s="9"/>
      <c r="N30" s="15"/>
      <c r="O30" s="15"/>
      <c r="P30" s="8"/>
      <c r="Q30" s="9"/>
      <c r="S30" s="34"/>
      <c r="T30" s="34"/>
      <c r="U30" s="34"/>
      <c r="V30" s="34"/>
      <c r="W30" s="34"/>
      <c r="X30" s="34"/>
      <c r="Y30" s="34"/>
      <c r="Z30" s="34"/>
      <c r="AA30" s="35"/>
      <c r="AB30" s="34"/>
      <c r="AC30" s="34"/>
      <c r="AD30" s="34"/>
      <c r="AE30" s="34"/>
      <c r="AF30" s="34"/>
      <c r="AG30" s="34"/>
      <c r="AH30" s="34"/>
      <c r="AI30" s="34"/>
      <c r="AL30" s="32"/>
    </row>
    <row r="31" spans="1:38" x14ac:dyDescent="0.25">
      <c r="A31" s="1">
        <v>626</v>
      </c>
      <c r="B31" s="15"/>
      <c r="C31" s="8"/>
      <c r="D31" s="9"/>
      <c r="E31" s="15"/>
      <c r="F31" s="15"/>
      <c r="G31" s="8"/>
      <c r="H31" s="9"/>
      <c r="J31" s="1">
        <v>626</v>
      </c>
      <c r="K31" s="15"/>
      <c r="L31" s="8"/>
      <c r="M31" s="9"/>
      <c r="N31" s="15"/>
      <c r="O31" s="15"/>
      <c r="P31" s="8"/>
      <c r="Q31" s="9"/>
      <c r="S31" s="34"/>
      <c r="T31" s="34"/>
      <c r="U31" s="34"/>
      <c r="V31" s="34"/>
      <c r="W31" s="34"/>
      <c r="X31" s="34"/>
      <c r="Y31" s="34"/>
      <c r="Z31" s="34"/>
      <c r="AA31" s="35"/>
      <c r="AB31" s="34"/>
      <c r="AC31" s="34"/>
      <c r="AD31" s="34"/>
      <c r="AE31" s="34"/>
      <c r="AF31" s="34"/>
      <c r="AG31" s="34"/>
      <c r="AH31" s="34"/>
      <c r="AI31" s="34"/>
      <c r="AL31" s="32"/>
    </row>
    <row r="32" spans="1:38" x14ac:dyDescent="0.25">
      <c r="A32" s="1">
        <v>629</v>
      </c>
      <c r="B32" s="15"/>
      <c r="C32" s="8"/>
      <c r="D32" s="9"/>
      <c r="E32" s="15"/>
      <c r="F32" s="15"/>
      <c r="G32" s="8"/>
      <c r="H32" s="9"/>
      <c r="J32" s="1">
        <v>630</v>
      </c>
      <c r="K32" s="15"/>
      <c r="L32" s="8"/>
      <c r="M32" s="9"/>
      <c r="N32" s="15"/>
      <c r="O32" s="15"/>
      <c r="P32" s="8"/>
      <c r="Q32" s="9"/>
      <c r="S32" s="34"/>
      <c r="T32" s="34"/>
      <c r="U32" s="34"/>
      <c r="V32" s="34"/>
      <c r="W32" s="34"/>
      <c r="X32" s="34"/>
      <c r="Y32" s="34"/>
      <c r="Z32" s="34"/>
      <c r="AA32" s="35"/>
      <c r="AB32" s="34"/>
      <c r="AC32" s="34"/>
      <c r="AD32" s="34"/>
      <c r="AE32" s="34"/>
      <c r="AF32" s="34"/>
      <c r="AG32" s="34"/>
      <c r="AH32" s="34"/>
      <c r="AI32" s="34"/>
      <c r="AL32" s="32"/>
    </row>
    <row r="33" spans="1:35" x14ac:dyDescent="0.25">
      <c r="A33" s="1">
        <v>632</v>
      </c>
      <c r="B33" s="15"/>
      <c r="C33" s="8"/>
      <c r="D33" s="9"/>
      <c r="E33" s="15"/>
      <c r="F33" s="15"/>
      <c r="G33" s="8"/>
      <c r="H33" s="9"/>
      <c r="J33" s="1">
        <v>631</v>
      </c>
      <c r="K33" s="15"/>
      <c r="L33" s="8"/>
      <c r="M33" s="9"/>
      <c r="N33" s="15"/>
      <c r="O33" s="15"/>
      <c r="P33" s="8"/>
      <c r="Q33" s="9"/>
      <c r="S33" s="34"/>
      <c r="T33" s="34"/>
      <c r="U33" s="34"/>
      <c r="V33" s="34"/>
      <c r="W33" s="34"/>
      <c r="X33" s="34"/>
      <c r="Y33" s="34"/>
      <c r="Z33" s="34"/>
      <c r="AA33" s="35"/>
      <c r="AB33" s="34"/>
      <c r="AC33" s="34"/>
      <c r="AD33" s="34"/>
      <c r="AE33" s="34"/>
      <c r="AF33" s="34"/>
      <c r="AG33" s="34"/>
      <c r="AH33" s="34"/>
      <c r="AI33" s="34"/>
    </row>
    <row r="34" spans="1:35" x14ac:dyDescent="0.25">
      <c r="A34" s="1">
        <v>636</v>
      </c>
      <c r="B34" s="15"/>
      <c r="C34" s="8"/>
      <c r="D34" s="9"/>
      <c r="E34" s="15"/>
      <c r="F34" s="15"/>
      <c r="G34" s="8"/>
      <c r="H34" s="9"/>
      <c r="J34" s="1">
        <v>634</v>
      </c>
      <c r="K34" s="15"/>
      <c r="L34" s="8"/>
      <c r="M34" s="9"/>
      <c r="N34" s="15"/>
      <c r="O34" s="15"/>
      <c r="P34" s="8"/>
      <c r="Q34" s="9"/>
      <c r="S34" s="34"/>
      <c r="T34" s="34"/>
      <c r="U34" s="34"/>
      <c r="V34" s="34"/>
      <c r="W34" s="34"/>
      <c r="X34" s="34"/>
      <c r="Y34" s="34"/>
      <c r="Z34" s="34"/>
      <c r="AA34" s="35"/>
      <c r="AB34" s="34"/>
      <c r="AC34" s="34"/>
      <c r="AD34" s="34"/>
      <c r="AE34" s="34"/>
      <c r="AF34" s="34"/>
      <c r="AG34" s="34"/>
      <c r="AH34" s="34"/>
      <c r="AI34" s="34"/>
    </row>
    <row r="35" spans="1:35" ht="15.75" thickBot="1" x14ac:dyDescent="0.3">
      <c r="A35" s="1">
        <v>637</v>
      </c>
      <c r="B35" s="15"/>
      <c r="C35" s="8"/>
      <c r="D35" s="9"/>
      <c r="E35" s="15"/>
      <c r="F35" s="15"/>
      <c r="G35" s="8"/>
      <c r="H35" s="9"/>
      <c r="J35" s="1">
        <v>638</v>
      </c>
      <c r="K35" s="15"/>
      <c r="L35" s="8"/>
      <c r="M35" s="9"/>
      <c r="N35" s="15"/>
      <c r="O35" s="15"/>
      <c r="P35" s="8"/>
      <c r="Q35" s="9"/>
      <c r="S35" s="34"/>
      <c r="T35" s="34"/>
      <c r="U35" s="34"/>
      <c r="V35" s="34"/>
      <c r="W35" s="34"/>
      <c r="X35" s="34"/>
      <c r="Y35" s="34"/>
      <c r="Z35" s="34"/>
      <c r="AA35" s="35"/>
      <c r="AB35" s="34"/>
      <c r="AC35" s="34"/>
      <c r="AD35" s="34"/>
      <c r="AE35" s="34"/>
      <c r="AF35" s="34"/>
      <c r="AG35" s="34"/>
      <c r="AH35" s="34"/>
      <c r="AI35" s="34"/>
    </row>
    <row r="36" spans="1:35" ht="15.75" thickBot="1" x14ac:dyDescent="0.3">
      <c r="A36" s="1"/>
      <c r="B36" s="23">
        <f t="shared" ref="B36:H36" si="4">SUM(B26:B35)</f>
        <v>22</v>
      </c>
      <c r="C36" s="24">
        <f t="shared" si="4"/>
        <v>0</v>
      </c>
      <c r="D36" s="24">
        <f t="shared" si="4"/>
        <v>0</v>
      </c>
      <c r="E36" s="24">
        <f t="shared" si="4"/>
        <v>0</v>
      </c>
      <c r="F36" s="24">
        <f t="shared" si="4"/>
        <v>0</v>
      </c>
      <c r="G36" s="24">
        <f t="shared" si="4"/>
        <v>0</v>
      </c>
      <c r="H36" s="22">
        <f t="shared" si="4"/>
        <v>0</v>
      </c>
      <c r="J36" s="1"/>
      <c r="K36" s="23">
        <f t="shared" ref="K36:Q36" si="5">SUM(K26:K35)</f>
        <v>31</v>
      </c>
      <c r="L36" s="24">
        <f t="shared" si="5"/>
        <v>1</v>
      </c>
      <c r="M36" s="24">
        <f t="shared" si="5"/>
        <v>0</v>
      </c>
      <c r="N36" s="24">
        <f t="shared" si="5"/>
        <v>0</v>
      </c>
      <c r="O36" s="24">
        <f t="shared" si="5"/>
        <v>0</v>
      </c>
      <c r="P36" s="24">
        <f t="shared" si="5"/>
        <v>0</v>
      </c>
      <c r="Q36" s="22">
        <f t="shared" si="5"/>
        <v>0</v>
      </c>
      <c r="S36" s="34"/>
      <c r="T36" s="34"/>
      <c r="U36" s="34"/>
      <c r="V36" s="34"/>
      <c r="W36" s="34"/>
      <c r="X36" s="34"/>
      <c r="Y36" s="34"/>
      <c r="Z36" s="34"/>
      <c r="AA36" s="35"/>
      <c r="AB36" s="34"/>
      <c r="AC36" s="34"/>
      <c r="AD36" s="34"/>
      <c r="AE36" s="34"/>
      <c r="AF36" s="34"/>
      <c r="AG36" s="34"/>
      <c r="AH36" s="34"/>
      <c r="AI36" s="34"/>
    </row>
    <row r="37" spans="1:35" ht="15.75" thickBot="1" x14ac:dyDescent="0.3">
      <c r="A37" s="1"/>
      <c r="B37" s="25">
        <f>B36*0.5</f>
        <v>11</v>
      </c>
      <c r="C37" s="26">
        <f>C36*2</f>
        <v>0</v>
      </c>
      <c r="D37" s="26">
        <f>D36*3</f>
        <v>0</v>
      </c>
      <c r="E37" s="26">
        <f>E36*10</f>
        <v>0</v>
      </c>
      <c r="F37" s="26">
        <f>F36*2.5</f>
        <v>0</v>
      </c>
      <c r="G37" s="27">
        <f>G36*3</f>
        <v>0</v>
      </c>
      <c r="H37" s="28">
        <f>H36*4</f>
        <v>0</v>
      </c>
      <c r="J37" s="1"/>
      <c r="K37" s="25">
        <f>K36*0.5</f>
        <v>15.5</v>
      </c>
      <c r="L37" s="26">
        <f>L36*2</f>
        <v>2</v>
      </c>
      <c r="M37" s="26">
        <f>M36*3</f>
        <v>0</v>
      </c>
      <c r="N37" s="26">
        <f>N36*10</f>
        <v>0</v>
      </c>
      <c r="O37" s="26">
        <f>O36*2.5</f>
        <v>0</v>
      </c>
      <c r="P37" s="27">
        <f>P36*3</f>
        <v>0</v>
      </c>
      <c r="Q37" s="28">
        <f>Q36*4</f>
        <v>0</v>
      </c>
      <c r="S37" s="34"/>
      <c r="T37" s="34"/>
      <c r="U37" s="34"/>
      <c r="V37" s="34"/>
      <c r="W37" s="34"/>
      <c r="X37" s="34"/>
      <c r="Y37" s="34"/>
      <c r="Z37" s="34"/>
      <c r="AA37" s="35"/>
      <c r="AB37" s="34"/>
      <c r="AC37" s="34"/>
      <c r="AD37" s="34"/>
      <c r="AE37" s="34"/>
      <c r="AF37" s="34"/>
      <c r="AG37" s="34"/>
      <c r="AH37" s="34"/>
      <c r="AI37" s="34"/>
    </row>
    <row r="38" spans="1:35" ht="15.75" thickBot="1" x14ac:dyDescent="0.3">
      <c r="A38" s="1"/>
      <c r="B38" s="53">
        <f>SUM(B37:H37)</f>
        <v>11</v>
      </c>
      <c r="C38" s="54"/>
      <c r="D38" s="54"/>
      <c r="E38" s="54"/>
      <c r="F38" s="54"/>
      <c r="G38" s="54"/>
      <c r="H38" s="55"/>
      <c r="J38" s="1"/>
      <c r="K38" s="53">
        <f>SUM(K37:Q37)</f>
        <v>17.5</v>
      </c>
      <c r="L38" s="54"/>
      <c r="M38" s="54"/>
      <c r="N38" s="54"/>
      <c r="O38" s="54"/>
      <c r="P38" s="54"/>
      <c r="Q38" s="55"/>
      <c r="S38" s="34"/>
      <c r="T38" s="36"/>
      <c r="U38" s="36"/>
      <c r="V38" s="36"/>
      <c r="W38" s="36"/>
      <c r="X38" s="36"/>
      <c r="Y38" s="36"/>
      <c r="Z38" s="36"/>
      <c r="AA38" s="35"/>
      <c r="AB38" s="34"/>
      <c r="AC38" s="36"/>
      <c r="AD38" s="36"/>
      <c r="AE38" s="36"/>
      <c r="AF38" s="36"/>
      <c r="AG38" s="36"/>
      <c r="AH38" s="36"/>
      <c r="AI38" s="36"/>
    </row>
    <row r="39" spans="1:35" ht="15.75" thickBot="1" x14ac:dyDescent="0.3">
      <c r="A39" s="1">
        <v>250</v>
      </c>
      <c r="B39" s="56">
        <f>$A$20-B38</f>
        <v>239</v>
      </c>
      <c r="C39" s="57"/>
      <c r="D39" s="57"/>
      <c r="E39" s="57"/>
      <c r="F39" s="57"/>
      <c r="G39" s="57"/>
      <c r="H39" s="58"/>
      <c r="J39" s="1">
        <v>250</v>
      </c>
      <c r="K39" s="56">
        <f>$A$20-K38</f>
        <v>232.5</v>
      </c>
      <c r="L39" s="57"/>
      <c r="M39" s="57"/>
      <c r="N39" s="57"/>
      <c r="O39" s="57"/>
      <c r="P39" s="57"/>
      <c r="Q39" s="58"/>
      <c r="S39" s="34"/>
      <c r="T39" s="36"/>
      <c r="U39" s="36"/>
      <c r="V39" s="36"/>
      <c r="W39" s="36"/>
      <c r="X39" s="36"/>
      <c r="Y39" s="36"/>
      <c r="Z39" s="36"/>
      <c r="AA39" s="35"/>
      <c r="AB39" s="34"/>
      <c r="AC39" s="36"/>
      <c r="AD39" s="36"/>
      <c r="AE39" s="36"/>
      <c r="AF39" s="36"/>
      <c r="AG39" s="36"/>
      <c r="AH39" s="36"/>
      <c r="AI39" s="36"/>
    </row>
    <row r="40" spans="1:35" ht="15.75" thickBot="1" x14ac:dyDescent="0.3">
      <c r="A40" s="1">
        <v>10</v>
      </c>
      <c r="B40" s="59">
        <f>B39/25</f>
        <v>9.56</v>
      </c>
      <c r="C40" s="60"/>
      <c r="D40" s="60"/>
      <c r="E40" s="60"/>
      <c r="F40" s="60"/>
      <c r="G40" s="60"/>
      <c r="H40" s="61"/>
      <c r="J40" s="1">
        <v>10</v>
      </c>
      <c r="K40" s="59">
        <f>K39/25</f>
        <v>9.3000000000000007</v>
      </c>
      <c r="L40" s="60"/>
      <c r="M40" s="60"/>
      <c r="N40" s="60"/>
      <c r="O40" s="60"/>
      <c r="P40" s="60"/>
      <c r="Q40" s="61"/>
      <c r="S40" s="34"/>
      <c r="T40" s="37"/>
      <c r="U40" s="37"/>
      <c r="V40" s="37"/>
      <c r="W40" s="37"/>
      <c r="X40" s="37"/>
      <c r="Y40" s="37"/>
      <c r="Z40" s="37"/>
      <c r="AA40" s="35"/>
      <c r="AB40" s="34"/>
      <c r="AC40" s="37"/>
      <c r="AD40" s="37"/>
      <c r="AE40" s="37"/>
      <c r="AF40" s="37"/>
      <c r="AG40" s="37"/>
      <c r="AH40" s="37"/>
      <c r="AI40" s="37"/>
    </row>
  </sheetData>
  <sheetProtection algorithmName="SHA-512" hashValue="pVJ/2cGqJjM/JCEJUGjPue1j9XKvVUNoFDYwti2u8ExhW43IrNEuJxPGsDDcA+VaBAVU6Hyl6QzxUaVt5Ys86A==" saltValue="m8zKv8zx6L0LVLuSm59+Gg==" spinCount="100000" sheet="1" objects="1" scenarios="1"/>
  <sortState xmlns:xlrd2="http://schemas.microsoft.com/office/spreadsheetml/2017/richdata2" ref="AL7:AM12">
    <sortCondition descending="1" ref="AM7:AM12"/>
  </sortState>
  <mergeCells count="39">
    <mergeCell ref="A1:AM1"/>
    <mergeCell ref="A2:AN2"/>
    <mergeCell ref="B39:H39"/>
    <mergeCell ref="K39:Q39"/>
    <mergeCell ref="B40:H40"/>
    <mergeCell ref="K40:Q40"/>
    <mergeCell ref="B38:H38"/>
    <mergeCell ref="K38:Q38"/>
    <mergeCell ref="B23:H23"/>
    <mergeCell ref="K23:Q23"/>
    <mergeCell ref="C24:D24"/>
    <mergeCell ref="G24:H24"/>
    <mergeCell ref="L24:M24"/>
    <mergeCell ref="P24:Q24"/>
    <mergeCell ref="B20:H20"/>
    <mergeCell ref="K20:Q20"/>
    <mergeCell ref="T20:Z20"/>
    <mergeCell ref="AC20:AI20"/>
    <mergeCell ref="B21:H21"/>
    <mergeCell ref="K21:Q21"/>
    <mergeCell ref="T21:Z21"/>
    <mergeCell ref="AC21:AI21"/>
    <mergeCell ref="AK5:AM5"/>
    <mergeCell ref="B19:H19"/>
    <mergeCell ref="K19:Q19"/>
    <mergeCell ref="T19:Z19"/>
    <mergeCell ref="AC19:AI19"/>
    <mergeCell ref="B4:H4"/>
    <mergeCell ref="K4:Q4"/>
    <mergeCell ref="T4:Z4"/>
    <mergeCell ref="AC4:AI4"/>
    <mergeCell ref="C5:D5"/>
    <mergeCell ref="G5:H5"/>
    <mergeCell ref="L5:M5"/>
    <mergeCell ref="P5:Q5"/>
    <mergeCell ref="U5:V5"/>
    <mergeCell ref="Y5:Z5"/>
    <mergeCell ref="AD5:AE5"/>
    <mergeCell ref="AH5:AI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51873-83E0-4D8D-BB17-CB3A516537CD}">
  <dimension ref="A1:AP40"/>
  <sheetViews>
    <sheetView workbookViewId="0">
      <selection sqref="A1:AM1"/>
    </sheetView>
  </sheetViews>
  <sheetFormatPr baseColWidth="10" defaultRowHeight="15" x14ac:dyDescent="0.25"/>
  <cols>
    <col min="1" max="1" width="4.85546875" bestFit="1" customWidth="1"/>
    <col min="2" max="9" width="4.7109375" customWidth="1"/>
    <col min="10" max="10" width="4.85546875" bestFit="1" customWidth="1"/>
    <col min="11" max="18" width="4.7109375" customWidth="1"/>
    <col min="19" max="19" width="4.85546875" bestFit="1" customWidth="1"/>
    <col min="20" max="27" width="4.7109375" customWidth="1"/>
    <col min="28" max="28" width="4.85546875" bestFit="1" customWidth="1"/>
    <col min="29" max="37" width="4.7109375" customWidth="1"/>
    <col min="38" max="38" width="12.28515625" bestFit="1" customWidth="1"/>
    <col min="39" max="39" width="5.5703125" bestFit="1" customWidth="1"/>
    <col min="40" max="40" width="4.7109375" customWidth="1"/>
    <col min="41" max="41" width="12.28515625" hidden="1" customWidth="1"/>
    <col min="42" max="42" width="5.5703125" hidden="1" customWidth="1"/>
  </cols>
  <sheetData>
    <row r="1" spans="1:42" ht="18.75" x14ac:dyDescent="0.3">
      <c r="A1" s="62" t="s">
        <v>72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</row>
    <row r="2" spans="1:42" x14ac:dyDescent="0.25">
      <c r="A2" s="63" t="s">
        <v>101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38"/>
      <c r="AP2" s="38"/>
    </row>
    <row r="3" spans="1:42" ht="15.75" thickBot="1" x14ac:dyDescent="0.3"/>
    <row r="4" spans="1:42" ht="15.75" thickBot="1" x14ac:dyDescent="0.3">
      <c r="A4" s="1"/>
      <c r="B4" s="64" t="s">
        <v>9</v>
      </c>
      <c r="C4" s="65"/>
      <c r="D4" s="65"/>
      <c r="E4" s="65"/>
      <c r="F4" s="65"/>
      <c r="G4" s="65"/>
      <c r="H4" s="66"/>
      <c r="I4" s="5"/>
      <c r="J4" s="1"/>
      <c r="K4" s="48" t="s">
        <v>16</v>
      </c>
      <c r="L4" s="49"/>
      <c r="M4" s="49"/>
      <c r="N4" s="49"/>
      <c r="O4" s="49"/>
      <c r="P4" s="49"/>
      <c r="Q4" s="50"/>
      <c r="R4" s="5"/>
      <c r="S4" s="1"/>
      <c r="T4" s="48" t="s">
        <v>7</v>
      </c>
      <c r="U4" s="49"/>
      <c r="V4" s="49"/>
      <c r="W4" s="49"/>
      <c r="X4" s="49"/>
      <c r="Y4" s="49"/>
      <c r="Z4" s="50"/>
      <c r="AA4" s="5"/>
      <c r="AB4" s="1"/>
      <c r="AC4" s="48" t="s">
        <v>48</v>
      </c>
      <c r="AD4" s="49"/>
      <c r="AE4" s="49"/>
      <c r="AF4" s="49"/>
      <c r="AG4" s="49"/>
      <c r="AH4" s="49"/>
      <c r="AI4" s="50"/>
      <c r="AJ4" s="5"/>
    </row>
    <row r="5" spans="1:42" x14ac:dyDescent="0.25">
      <c r="A5" s="1"/>
      <c r="B5" s="12" t="s">
        <v>1</v>
      </c>
      <c r="C5" s="67" t="s">
        <v>2</v>
      </c>
      <c r="D5" s="68"/>
      <c r="E5" s="12" t="s">
        <v>3</v>
      </c>
      <c r="F5" s="12" t="s">
        <v>4</v>
      </c>
      <c r="G5" s="67" t="s">
        <v>5</v>
      </c>
      <c r="H5" s="68"/>
      <c r="I5" s="5"/>
      <c r="J5" s="1"/>
      <c r="K5" s="12" t="s">
        <v>1</v>
      </c>
      <c r="L5" s="51" t="s">
        <v>2</v>
      </c>
      <c r="M5" s="52"/>
      <c r="N5" s="12" t="s">
        <v>3</v>
      </c>
      <c r="O5" s="12" t="s">
        <v>4</v>
      </c>
      <c r="P5" s="51" t="s">
        <v>5</v>
      </c>
      <c r="Q5" s="52"/>
      <c r="R5" s="5"/>
      <c r="S5" s="1"/>
      <c r="T5" s="12" t="s">
        <v>1</v>
      </c>
      <c r="U5" s="51" t="s">
        <v>2</v>
      </c>
      <c r="V5" s="52"/>
      <c r="W5" s="12" t="s">
        <v>3</v>
      </c>
      <c r="X5" s="12" t="s">
        <v>4</v>
      </c>
      <c r="Y5" s="51" t="s">
        <v>5</v>
      </c>
      <c r="Z5" s="52"/>
      <c r="AA5" s="5"/>
      <c r="AB5" s="1"/>
      <c r="AC5" s="12" t="s">
        <v>1</v>
      </c>
      <c r="AD5" s="51" t="s">
        <v>2</v>
      </c>
      <c r="AE5" s="52"/>
      <c r="AF5" s="12" t="s">
        <v>3</v>
      </c>
      <c r="AG5" s="12" t="s">
        <v>4</v>
      </c>
      <c r="AH5" s="51" t="s">
        <v>5</v>
      </c>
      <c r="AI5" s="52"/>
      <c r="AJ5" s="5"/>
      <c r="AK5" s="69" t="s">
        <v>38</v>
      </c>
      <c r="AL5" s="69"/>
      <c r="AM5" s="69"/>
    </row>
    <row r="6" spans="1:42" ht="15.75" thickBot="1" x14ac:dyDescent="0.3">
      <c r="A6" s="5" t="s">
        <v>10</v>
      </c>
      <c r="B6" s="13"/>
      <c r="C6" s="4">
        <v>1</v>
      </c>
      <c r="D6" s="17">
        <v>2</v>
      </c>
      <c r="E6" s="13">
        <v>3</v>
      </c>
      <c r="F6" s="13"/>
      <c r="G6" s="2">
        <v>1</v>
      </c>
      <c r="H6" s="3">
        <v>2</v>
      </c>
      <c r="I6" s="5"/>
      <c r="J6" s="5" t="s">
        <v>10</v>
      </c>
      <c r="K6" s="13"/>
      <c r="L6" s="2">
        <v>1</v>
      </c>
      <c r="M6" s="3">
        <v>2</v>
      </c>
      <c r="N6" s="13">
        <v>3</v>
      </c>
      <c r="O6" s="13"/>
      <c r="P6" s="2">
        <v>1</v>
      </c>
      <c r="Q6" s="3">
        <v>2</v>
      </c>
      <c r="R6" s="5"/>
      <c r="S6" s="5" t="s">
        <v>10</v>
      </c>
      <c r="T6" s="13"/>
      <c r="U6" s="2">
        <v>1</v>
      </c>
      <c r="V6" s="3">
        <v>2</v>
      </c>
      <c r="W6" s="13">
        <v>3</v>
      </c>
      <c r="X6" s="13"/>
      <c r="Y6" s="2">
        <v>1</v>
      </c>
      <c r="Z6" s="3">
        <v>2</v>
      </c>
      <c r="AA6" s="5"/>
      <c r="AB6" s="5" t="s">
        <v>10</v>
      </c>
      <c r="AC6" s="13"/>
      <c r="AD6" s="2">
        <v>1</v>
      </c>
      <c r="AE6" s="3">
        <v>2</v>
      </c>
      <c r="AF6" s="13">
        <v>3</v>
      </c>
      <c r="AG6" s="13"/>
      <c r="AH6" s="2">
        <v>1</v>
      </c>
      <c r="AI6" s="3">
        <v>2</v>
      </c>
      <c r="AJ6" s="5"/>
      <c r="AL6" t="s">
        <v>37</v>
      </c>
      <c r="AM6" t="s">
        <v>36</v>
      </c>
      <c r="AN6" s="31"/>
      <c r="AO6" t="s">
        <v>37</v>
      </c>
      <c r="AP6" t="s">
        <v>36</v>
      </c>
    </row>
    <row r="7" spans="1:42" x14ac:dyDescent="0.25">
      <c r="A7" s="1">
        <v>641</v>
      </c>
      <c r="B7" s="15">
        <v>4</v>
      </c>
      <c r="C7" s="8"/>
      <c r="D7" s="9"/>
      <c r="E7" s="15"/>
      <c r="F7" s="15"/>
      <c r="G7" s="8"/>
      <c r="H7" s="9"/>
      <c r="I7" s="1"/>
      <c r="J7" s="1">
        <v>639</v>
      </c>
      <c r="K7" s="14">
        <v>5</v>
      </c>
      <c r="L7" s="6"/>
      <c r="M7" s="7"/>
      <c r="N7" s="14"/>
      <c r="O7" s="14"/>
      <c r="P7" s="6"/>
      <c r="Q7" s="7"/>
      <c r="R7" s="1"/>
      <c r="S7" s="1">
        <v>640</v>
      </c>
      <c r="T7" s="14">
        <v>7</v>
      </c>
      <c r="U7" s="6"/>
      <c r="V7" s="7"/>
      <c r="W7" s="14"/>
      <c r="X7" s="14"/>
      <c r="Y7" s="6"/>
      <c r="Z7" s="7"/>
      <c r="AA7" s="1"/>
      <c r="AB7" s="1">
        <v>640</v>
      </c>
      <c r="AC7" s="14">
        <v>11</v>
      </c>
      <c r="AD7" s="6"/>
      <c r="AE7" s="7"/>
      <c r="AF7" s="14"/>
      <c r="AG7" s="14"/>
      <c r="AH7" s="6"/>
      <c r="AI7" s="7"/>
      <c r="AJ7" s="1"/>
      <c r="AK7">
        <v>1</v>
      </c>
      <c r="AL7" s="31" t="str">
        <f>$B$23</f>
        <v>WPW</v>
      </c>
      <c r="AM7" s="18">
        <f>$B$40</f>
        <v>9.74</v>
      </c>
      <c r="AO7" s="31" t="str">
        <f>$B$4</f>
        <v>Ent. TZK-RZV</v>
      </c>
      <c r="AP7" s="18">
        <f>$B$21</f>
        <v>9.3800000000000008</v>
      </c>
    </row>
    <row r="8" spans="1:42" x14ac:dyDescent="0.25">
      <c r="A8" s="1">
        <v>642</v>
      </c>
      <c r="B8" s="15">
        <v>6</v>
      </c>
      <c r="C8" s="8">
        <v>1</v>
      </c>
      <c r="D8" s="9"/>
      <c r="E8" s="15"/>
      <c r="F8" s="15"/>
      <c r="G8" s="8"/>
      <c r="H8" s="9"/>
      <c r="I8" s="1"/>
      <c r="J8" s="1">
        <v>642</v>
      </c>
      <c r="K8" s="15">
        <v>6</v>
      </c>
      <c r="L8" s="8"/>
      <c r="M8" s="9"/>
      <c r="N8" s="15"/>
      <c r="O8" s="15"/>
      <c r="P8" s="8"/>
      <c r="Q8" s="9"/>
      <c r="R8" s="1"/>
      <c r="S8" s="1">
        <v>643</v>
      </c>
      <c r="T8" s="15">
        <v>9</v>
      </c>
      <c r="U8" s="8"/>
      <c r="V8" s="9"/>
      <c r="W8" s="15"/>
      <c r="X8" s="15"/>
      <c r="Y8" s="8"/>
      <c r="Z8" s="9"/>
      <c r="AA8" s="1"/>
      <c r="AB8" s="1">
        <v>644</v>
      </c>
      <c r="AC8" s="15">
        <v>7</v>
      </c>
      <c r="AD8" s="8"/>
      <c r="AE8" s="9"/>
      <c r="AF8" s="15"/>
      <c r="AG8" s="15"/>
      <c r="AH8" s="8"/>
      <c r="AI8" s="9"/>
      <c r="AJ8" s="1"/>
      <c r="AK8">
        <v>2</v>
      </c>
      <c r="AL8" s="31" t="str">
        <f>$K$23</f>
        <v>WZK</v>
      </c>
      <c r="AM8" s="18">
        <f>$K$40</f>
        <v>9.58</v>
      </c>
      <c r="AO8" s="31" t="str">
        <f>$K$4</f>
        <v>KGZV</v>
      </c>
      <c r="AP8" s="18">
        <f>$K$21</f>
        <v>9.56</v>
      </c>
    </row>
    <row r="9" spans="1:42" x14ac:dyDescent="0.25">
      <c r="A9" s="1">
        <v>646</v>
      </c>
      <c r="B9" s="15">
        <v>10</v>
      </c>
      <c r="C9" s="8"/>
      <c r="D9" s="9"/>
      <c r="E9" s="15"/>
      <c r="F9" s="15"/>
      <c r="G9" s="8"/>
      <c r="H9" s="9"/>
      <c r="I9" s="1"/>
      <c r="J9" s="1">
        <v>645</v>
      </c>
      <c r="K9" s="15">
        <v>7</v>
      </c>
      <c r="L9" s="8"/>
      <c r="M9" s="9"/>
      <c r="N9" s="15"/>
      <c r="O9" s="15"/>
      <c r="P9" s="8"/>
      <c r="Q9" s="9"/>
      <c r="R9" s="1"/>
      <c r="S9" s="1">
        <v>645</v>
      </c>
      <c r="T9" s="15">
        <v>9</v>
      </c>
      <c r="U9" s="8"/>
      <c r="V9" s="9"/>
      <c r="W9" s="15"/>
      <c r="X9" s="15"/>
      <c r="Y9" s="8"/>
      <c r="Z9" s="9"/>
      <c r="AA9" s="1"/>
      <c r="AB9" s="1">
        <v>646</v>
      </c>
      <c r="AC9" s="15">
        <v>2</v>
      </c>
      <c r="AD9" s="8"/>
      <c r="AE9" s="9"/>
      <c r="AF9" s="15"/>
      <c r="AG9" s="15"/>
      <c r="AH9" s="8"/>
      <c r="AI9" s="9"/>
      <c r="AJ9" s="1"/>
      <c r="AK9">
        <v>3</v>
      </c>
      <c r="AL9" s="31" t="str">
        <f>$K$4</f>
        <v>KGZV</v>
      </c>
      <c r="AM9" s="18">
        <f>$K$21</f>
        <v>9.56</v>
      </c>
      <c r="AO9" s="31" t="str">
        <f>$T$4</f>
        <v>RDM</v>
      </c>
      <c r="AP9" s="18">
        <f>$T$21</f>
        <v>9.32</v>
      </c>
    </row>
    <row r="10" spans="1:42" x14ac:dyDescent="0.25">
      <c r="A10" s="1">
        <v>647</v>
      </c>
      <c r="B10" s="15">
        <v>7</v>
      </c>
      <c r="C10" s="8"/>
      <c r="D10" s="9"/>
      <c r="E10" s="15"/>
      <c r="F10" s="15"/>
      <c r="G10" s="8"/>
      <c r="H10" s="9"/>
      <c r="I10" s="1"/>
      <c r="J10" s="1">
        <v>649</v>
      </c>
      <c r="K10" s="15">
        <v>4</v>
      </c>
      <c r="L10" s="8"/>
      <c r="M10" s="9"/>
      <c r="N10" s="15"/>
      <c r="O10" s="15"/>
      <c r="P10" s="8"/>
      <c r="Q10" s="9"/>
      <c r="R10" s="1"/>
      <c r="S10" s="1">
        <v>647</v>
      </c>
      <c r="T10" s="15">
        <v>9</v>
      </c>
      <c r="U10" s="8"/>
      <c r="V10" s="9"/>
      <c r="W10" s="15"/>
      <c r="X10" s="15"/>
      <c r="Y10" s="8"/>
      <c r="Z10" s="9"/>
      <c r="AA10" s="1"/>
      <c r="AB10" s="1">
        <v>648</v>
      </c>
      <c r="AC10" s="15">
        <v>9</v>
      </c>
      <c r="AD10" s="8"/>
      <c r="AE10" s="9"/>
      <c r="AF10" s="15"/>
      <c r="AG10" s="15"/>
      <c r="AH10" s="8"/>
      <c r="AI10" s="9"/>
      <c r="AJ10" s="1"/>
      <c r="AK10">
        <v>4</v>
      </c>
      <c r="AL10" s="31" t="str">
        <f>$AC$4</f>
        <v>CNT</v>
      </c>
      <c r="AM10" s="18">
        <f>$AC$21</f>
        <v>9.42</v>
      </c>
      <c r="AO10" s="31" t="str">
        <f>$AC$4</f>
        <v>CNT</v>
      </c>
      <c r="AP10" s="18">
        <f>$AC$21</f>
        <v>9.42</v>
      </c>
    </row>
    <row r="11" spans="1:42" x14ac:dyDescent="0.25">
      <c r="A11" s="1">
        <v>651</v>
      </c>
      <c r="B11" s="15"/>
      <c r="C11" s="8"/>
      <c r="D11" s="9"/>
      <c r="E11" s="15"/>
      <c r="F11" s="15"/>
      <c r="G11" s="8"/>
      <c r="H11" s="9"/>
      <c r="I11" s="1"/>
      <c r="J11" s="1">
        <v>650</v>
      </c>
      <c r="K11" s="15"/>
      <c r="L11" s="8"/>
      <c r="M11" s="9"/>
      <c r="N11" s="15"/>
      <c r="O11" s="15"/>
      <c r="P11" s="8"/>
      <c r="Q11" s="9"/>
      <c r="R11" s="1"/>
      <c r="S11" s="1">
        <v>652</v>
      </c>
      <c r="T11" s="15"/>
      <c r="U11" s="8"/>
      <c r="V11" s="9"/>
      <c r="W11" s="15"/>
      <c r="X11" s="15"/>
      <c r="Y11" s="8"/>
      <c r="Z11" s="9"/>
      <c r="AA11" s="1"/>
      <c r="AB11" s="1">
        <v>650</v>
      </c>
      <c r="AC11" s="15"/>
      <c r="AD11" s="8"/>
      <c r="AE11" s="9"/>
      <c r="AF11" s="15"/>
      <c r="AG11" s="15"/>
      <c r="AH11" s="8"/>
      <c r="AI11" s="9"/>
      <c r="AJ11" s="1"/>
      <c r="AK11">
        <v>5</v>
      </c>
      <c r="AL11" s="31" t="str">
        <f>$B$4</f>
        <v>Ent. TZK-RZV</v>
      </c>
      <c r="AM11" s="18">
        <f>$B$21</f>
        <v>9.3800000000000008</v>
      </c>
      <c r="AO11" s="31" t="str">
        <f>$B$23</f>
        <v>WPW</v>
      </c>
      <c r="AP11" s="18">
        <f>$B$40</f>
        <v>9.74</v>
      </c>
    </row>
    <row r="12" spans="1:42" x14ac:dyDescent="0.25">
      <c r="A12" s="1">
        <v>653</v>
      </c>
      <c r="B12" s="15"/>
      <c r="C12" s="8"/>
      <c r="D12" s="9"/>
      <c r="E12" s="15"/>
      <c r="F12" s="15"/>
      <c r="G12" s="8"/>
      <c r="H12" s="9"/>
      <c r="I12" s="1"/>
      <c r="J12" s="1">
        <v>654</v>
      </c>
      <c r="K12" s="15"/>
      <c r="L12" s="8"/>
      <c r="M12" s="9"/>
      <c r="N12" s="15"/>
      <c r="O12" s="15"/>
      <c r="P12" s="8"/>
      <c r="Q12" s="9"/>
      <c r="R12" s="1"/>
      <c r="S12" s="1">
        <v>655</v>
      </c>
      <c r="T12" s="15"/>
      <c r="U12" s="8"/>
      <c r="V12" s="9"/>
      <c r="W12" s="15"/>
      <c r="X12" s="15"/>
      <c r="Y12" s="8"/>
      <c r="Z12" s="9"/>
      <c r="AA12" s="1"/>
      <c r="AB12" s="1">
        <v>655</v>
      </c>
      <c r="AC12" s="15"/>
      <c r="AD12" s="8"/>
      <c r="AE12" s="9"/>
      <c r="AF12" s="15"/>
      <c r="AG12" s="15"/>
      <c r="AH12" s="8"/>
      <c r="AI12" s="9"/>
      <c r="AJ12" s="1"/>
      <c r="AK12">
        <v>6</v>
      </c>
      <c r="AL12" s="31" t="str">
        <f>$T$4</f>
        <v>RDM</v>
      </c>
      <c r="AM12" s="18">
        <f>$T$21</f>
        <v>9.32</v>
      </c>
      <c r="AO12" s="31" t="str">
        <f>$K$23</f>
        <v>WZK</v>
      </c>
      <c r="AP12" s="18">
        <f>$K$40</f>
        <v>9.58</v>
      </c>
    </row>
    <row r="13" spans="1:42" x14ac:dyDescent="0.25">
      <c r="A13" s="1">
        <v>656</v>
      </c>
      <c r="B13" s="15"/>
      <c r="C13" s="8"/>
      <c r="D13" s="9"/>
      <c r="E13" s="15"/>
      <c r="F13" s="15"/>
      <c r="G13" s="8"/>
      <c r="H13" s="9"/>
      <c r="I13" s="1"/>
      <c r="J13" s="1">
        <v>656</v>
      </c>
      <c r="K13" s="15"/>
      <c r="L13" s="8"/>
      <c r="M13" s="9"/>
      <c r="N13" s="15"/>
      <c r="O13" s="15"/>
      <c r="P13" s="8"/>
      <c r="Q13" s="9"/>
      <c r="R13" s="1"/>
      <c r="S13" s="1">
        <v>657</v>
      </c>
      <c r="T13" s="15"/>
      <c r="U13" s="8"/>
      <c r="V13" s="9"/>
      <c r="W13" s="15"/>
      <c r="X13" s="15"/>
      <c r="Y13" s="8"/>
      <c r="Z13" s="9"/>
      <c r="AA13" s="1"/>
      <c r="AB13" s="1">
        <v>658</v>
      </c>
      <c r="AC13" s="15"/>
      <c r="AD13" s="8"/>
      <c r="AE13" s="9"/>
      <c r="AF13" s="15"/>
      <c r="AG13" s="15"/>
      <c r="AH13" s="8"/>
      <c r="AI13" s="9"/>
      <c r="AJ13" s="1"/>
    </row>
    <row r="14" spans="1:42" x14ac:dyDescent="0.25">
      <c r="A14" s="1">
        <v>659</v>
      </c>
      <c r="B14" s="15"/>
      <c r="C14" s="8"/>
      <c r="D14" s="9"/>
      <c r="E14" s="15"/>
      <c r="F14" s="15"/>
      <c r="G14" s="8"/>
      <c r="H14" s="9"/>
      <c r="I14" s="1"/>
      <c r="J14" s="1">
        <v>661</v>
      </c>
      <c r="K14" s="15"/>
      <c r="L14" s="8"/>
      <c r="M14" s="9"/>
      <c r="N14" s="15"/>
      <c r="O14" s="15"/>
      <c r="P14" s="8"/>
      <c r="Q14" s="9"/>
      <c r="R14" s="1"/>
      <c r="S14" s="1">
        <v>661</v>
      </c>
      <c r="T14" s="15"/>
      <c r="U14" s="8"/>
      <c r="V14" s="9"/>
      <c r="W14" s="15"/>
      <c r="X14" s="15"/>
      <c r="Y14" s="8"/>
      <c r="Z14" s="9"/>
      <c r="AA14" s="1"/>
      <c r="AB14" s="1">
        <v>659</v>
      </c>
      <c r="AC14" s="15"/>
      <c r="AD14" s="8"/>
      <c r="AE14" s="9"/>
      <c r="AF14" s="15"/>
      <c r="AG14" s="15"/>
      <c r="AH14" s="8"/>
      <c r="AI14" s="9"/>
      <c r="AJ14" s="1"/>
      <c r="AL14" s="31"/>
      <c r="AM14" s="18"/>
    </row>
    <row r="15" spans="1:42" x14ac:dyDescent="0.25">
      <c r="A15" s="1">
        <v>663</v>
      </c>
      <c r="B15" s="19"/>
      <c r="C15" s="20"/>
      <c r="D15" s="21"/>
      <c r="E15" s="19"/>
      <c r="F15" s="19"/>
      <c r="G15" s="20"/>
      <c r="H15" s="21"/>
      <c r="I15" s="1"/>
      <c r="J15" s="1">
        <v>664</v>
      </c>
      <c r="K15" s="15"/>
      <c r="L15" s="8"/>
      <c r="M15" s="9"/>
      <c r="N15" s="15"/>
      <c r="O15" s="15"/>
      <c r="P15" s="8"/>
      <c r="Q15" s="9"/>
      <c r="R15" s="1"/>
      <c r="S15" s="1">
        <v>665</v>
      </c>
      <c r="T15" s="15"/>
      <c r="U15" s="8"/>
      <c r="V15" s="9"/>
      <c r="W15" s="15"/>
      <c r="X15" s="15"/>
      <c r="Y15" s="8"/>
      <c r="Z15" s="9"/>
      <c r="AA15" s="1"/>
      <c r="AB15" s="1">
        <v>666</v>
      </c>
      <c r="AC15" s="15"/>
      <c r="AD15" s="8"/>
      <c r="AE15" s="9"/>
      <c r="AF15" s="15"/>
      <c r="AG15" s="15"/>
      <c r="AH15" s="8"/>
      <c r="AI15" s="9"/>
      <c r="AJ15" s="1"/>
      <c r="AL15" s="31"/>
      <c r="AM15" s="18"/>
    </row>
    <row r="16" spans="1:42" ht="15.75" thickBot="1" x14ac:dyDescent="0.3">
      <c r="A16" s="1">
        <v>665</v>
      </c>
      <c r="B16" s="15"/>
      <c r="C16" s="8"/>
      <c r="D16" s="9"/>
      <c r="E16" s="15"/>
      <c r="F16" s="15"/>
      <c r="G16" s="8"/>
      <c r="H16" s="9"/>
      <c r="I16" s="1"/>
      <c r="J16" s="1">
        <v>667</v>
      </c>
      <c r="K16" s="15"/>
      <c r="L16" s="8"/>
      <c r="M16" s="9"/>
      <c r="N16" s="15"/>
      <c r="O16" s="15"/>
      <c r="P16" s="8"/>
      <c r="Q16" s="9"/>
      <c r="R16" s="1"/>
      <c r="S16" s="1">
        <v>668</v>
      </c>
      <c r="T16" s="15"/>
      <c r="U16" s="8"/>
      <c r="V16" s="9"/>
      <c r="W16" s="15"/>
      <c r="X16" s="15"/>
      <c r="Y16" s="8"/>
      <c r="Z16" s="9"/>
      <c r="AA16" s="1"/>
      <c r="AB16" s="1">
        <v>667</v>
      </c>
      <c r="AC16" s="15"/>
      <c r="AD16" s="8"/>
      <c r="AE16" s="9"/>
      <c r="AF16" s="15"/>
      <c r="AG16" s="15"/>
      <c r="AH16" s="8"/>
      <c r="AI16" s="9"/>
      <c r="AJ16" s="1"/>
    </row>
    <row r="17" spans="1:38" ht="15.75" thickBot="1" x14ac:dyDescent="0.3">
      <c r="A17" s="1"/>
      <c r="B17" s="23">
        <f t="shared" ref="B17:H17" si="0">SUM(B7:B16)</f>
        <v>27</v>
      </c>
      <c r="C17" s="24">
        <f t="shared" si="0"/>
        <v>1</v>
      </c>
      <c r="D17" s="24">
        <f t="shared" si="0"/>
        <v>0</v>
      </c>
      <c r="E17" s="24">
        <f t="shared" si="0"/>
        <v>0</v>
      </c>
      <c r="F17" s="24">
        <f t="shared" si="0"/>
        <v>0</v>
      </c>
      <c r="G17" s="24">
        <f t="shared" si="0"/>
        <v>0</v>
      </c>
      <c r="H17" s="22">
        <f t="shared" si="0"/>
        <v>0</v>
      </c>
      <c r="I17" s="5"/>
      <c r="J17" s="1"/>
      <c r="K17" s="23">
        <f t="shared" ref="K17:Q17" si="1">SUM(K7:K16)</f>
        <v>22</v>
      </c>
      <c r="L17" s="24">
        <f t="shared" si="1"/>
        <v>0</v>
      </c>
      <c r="M17" s="24">
        <f t="shared" si="1"/>
        <v>0</v>
      </c>
      <c r="N17" s="24">
        <f t="shared" si="1"/>
        <v>0</v>
      </c>
      <c r="O17" s="24">
        <f t="shared" si="1"/>
        <v>0</v>
      </c>
      <c r="P17" s="24">
        <f t="shared" si="1"/>
        <v>0</v>
      </c>
      <c r="Q17" s="22">
        <f t="shared" si="1"/>
        <v>0</v>
      </c>
      <c r="R17" s="5"/>
      <c r="S17" s="1"/>
      <c r="T17" s="23">
        <f t="shared" ref="T17:Z17" si="2">SUM(T7:T16)</f>
        <v>34</v>
      </c>
      <c r="U17" s="24">
        <f t="shared" si="2"/>
        <v>0</v>
      </c>
      <c r="V17" s="24">
        <f t="shared" si="2"/>
        <v>0</v>
      </c>
      <c r="W17" s="24">
        <f t="shared" si="2"/>
        <v>0</v>
      </c>
      <c r="X17" s="24">
        <f t="shared" si="2"/>
        <v>0</v>
      </c>
      <c r="Y17" s="24">
        <f t="shared" si="2"/>
        <v>0</v>
      </c>
      <c r="Z17" s="22">
        <f t="shared" si="2"/>
        <v>0</v>
      </c>
      <c r="AA17" s="5"/>
      <c r="AB17" s="1"/>
      <c r="AC17" s="23">
        <f t="shared" ref="AC17:AI17" si="3">SUM(AC7:AC16)</f>
        <v>29</v>
      </c>
      <c r="AD17" s="24">
        <f t="shared" si="3"/>
        <v>0</v>
      </c>
      <c r="AE17" s="24">
        <f t="shared" si="3"/>
        <v>0</v>
      </c>
      <c r="AF17" s="24">
        <f t="shared" si="3"/>
        <v>0</v>
      </c>
      <c r="AG17" s="24">
        <f t="shared" si="3"/>
        <v>0</v>
      </c>
      <c r="AH17" s="24">
        <f t="shared" si="3"/>
        <v>0</v>
      </c>
      <c r="AI17" s="22">
        <f t="shared" si="3"/>
        <v>0</v>
      </c>
      <c r="AJ17" s="5"/>
    </row>
    <row r="18" spans="1:38" ht="15.75" thickBot="1" x14ac:dyDescent="0.3">
      <c r="A18" s="1"/>
      <c r="B18" s="25">
        <f>B17*0.5</f>
        <v>13.5</v>
      </c>
      <c r="C18" s="26">
        <f>C17*2</f>
        <v>2</v>
      </c>
      <c r="D18" s="26">
        <f>D17*3</f>
        <v>0</v>
      </c>
      <c r="E18" s="26">
        <f>E17*10</f>
        <v>0</v>
      </c>
      <c r="F18" s="26">
        <f>F17*2.5</f>
        <v>0</v>
      </c>
      <c r="G18" s="27">
        <f>G17*3</f>
        <v>0</v>
      </c>
      <c r="H18" s="28">
        <f>H17*4</f>
        <v>0</v>
      </c>
      <c r="I18" s="1"/>
      <c r="J18" s="1"/>
      <c r="K18" s="25">
        <f>K17*0.5</f>
        <v>11</v>
      </c>
      <c r="L18" s="26">
        <f>L17*2</f>
        <v>0</v>
      </c>
      <c r="M18" s="26">
        <f>M17*3</f>
        <v>0</v>
      </c>
      <c r="N18" s="26">
        <f>N17*10</f>
        <v>0</v>
      </c>
      <c r="O18" s="26">
        <f>O17*2.5</f>
        <v>0</v>
      </c>
      <c r="P18" s="27">
        <f>P17*3</f>
        <v>0</v>
      </c>
      <c r="Q18" s="28">
        <f>Q17*4</f>
        <v>0</v>
      </c>
      <c r="R18" s="1"/>
      <c r="S18" s="1"/>
      <c r="T18" s="25">
        <f>T17*0.5</f>
        <v>17</v>
      </c>
      <c r="U18" s="26">
        <f>U17*2</f>
        <v>0</v>
      </c>
      <c r="V18" s="26">
        <f>V17*3</f>
        <v>0</v>
      </c>
      <c r="W18" s="26">
        <f>W17*10</f>
        <v>0</v>
      </c>
      <c r="X18" s="26">
        <f>X17*2.5</f>
        <v>0</v>
      </c>
      <c r="Y18" s="27">
        <f>Y17*3</f>
        <v>0</v>
      </c>
      <c r="Z18" s="28">
        <f>Z17*4</f>
        <v>0</v>
      </c>
      <c r="AA18" s="1"/>
      <c r="AB18" s="1"/>
      <c r="AC18" s="25">
        <f>AC17*0.5</f>
        <v>14.5</v>
      </c>
      <c r="AD18" s="26">
        <f>AD17*2</f>
        <v>0</v>
      </c>
      <c r="AE18" s="26">
        <f>AE17*3</f>
        <v>0</v>
      </c>
      <c r="AF18" s="26">
        <f>AF17*10</f>
        <v>0</v>
      </c>
      <c r="AG18" s="26">
        <f>AG17*2.5</f>
        <v>0</v>
      </c>
      <c r="AH18" s="27">
        <f>AH17*3</f>
        <v>0</v>
      </c>
      <c r="AI18" s="28">
        <f>AI17*4</f>
        <v>0</v>
      </c>
      <c r="AJ18" s="1"/>
    </row>
    <row r="19" spans="1:38" ht="15.75" thickBot="1" x14ac:dyDescent="0.3">
      <c r="A19" s="1"/>
      <c r="B19" s="53">
        <f>SUM(B18:H18)</f>
        <v>15.5</v>
      </c>
      <c r="C19" s="54"/>
      <c r="D19" s="54"/>
      <c r="E19" s="54"/>
      <c r="F19" s="54"/>
      <c r="G19" s="54"/>
      <c r="H19" s="55"/>
      <c r="I19" s="1"/>
      <c r="J19" s="1"/>
      <c r="K19" s="53">
        <f>SUM(K18:Q18)</f>
        <v>11</v>
      </c>
      <c r="L19" s="54"/>
      <c r="M19" s="54"/>
      <c r="N19" s="54"/>
      <c r="O19" s="54"/>
      <c r="P19" s="54"/>
      <c r="Q19" s="55"/>
      <c r="R19" s="1"/>
      <c r="S19" s="1"/>
      <c r="T19" s="53">
        <f>SUM(T18:Z18)</f>
        <v>17</v>
      </c>
      <c r="U19" s="54"/>
      <c r="V19" s="54"/>
      <c r="W19" s="54"/>
      <c r="X19" s="54"/>
      <c r="Y19" s="54"/>
      <c r="Z19" s="55"/>
      <c r="AA19" s="1"/>
      <c r="AB19" s="1"/>
      <c r="AC19" s="53">
        <f>SUM(AC18:AI18)</f>
        <v>14.5</v>
      </c>
      <c r="AD19" s="54"/>
      <c r="AE19" s="54"/>
      <c r="AF19" s="54"/>
      <c r="AG19" s="54"/>
      <c r="AH19" s="54"/>
      <c r="AI19" s="55"/>
      <c r="AJ19" s="1"/>
    </row>
    <row r="20" spans="1:38" ht="15.75" thickBot="1" x14ac:dyDescent="0.3">
      <c r="A20" s="1">
        <v>250</v>
      </c>
      <c r="B20" s="56">
        <f>$A$20-B19</f>
        <v>234.5</v>
      </c>
      <c r="C20" s="57"/>
      <c r="D20" s="57"/>
      <c r="E20" s="57"/>
      <c r="F20" s="57"/>
      <c r="G20" s="57"/>
      <c r="H20" s="58"/>
      <c r="I20" s="29"/>
      <c r="J20" s="1">
        <v>250</v>
      </c>
      <c r="K20" s="56">
        <f>$A$20-K19</f>
        <v>239</v>
      </c>
      <c r="L20" s="57"/>
      <c r="M20" s="57"/>
      <c r="N20" s="57"/>
      <c r="O20" s="57"/>
      <c r="P20" s="57"/>
      <c r="Q20" s="58"/>
      <c r="R20" s="33"/>
      <c r="S20" s="1">
        <v>250</v>
      </c>
      <c r="T20" s="56">
        <f>$A$20-T19</f>
        <v>233</v>
      </c>
      <c r="U20" s="57"/>
      <c r="V20" s="57"/>
      <c r="W20" s="57"/>
      <c r="X20" s="57"/>
      <c r="Y20" s="57"/>
      <c r="Z20" s="58"/>
      <c r="AA20" s="33"/>
      <c r="AB20" s="1">
        <v>250</v>
      </c>
      <c r="AC20" s="56">
        <f>$A$20-AC19</f>
        <v>235.5</v>
      </c>
      <c r="AD20" s="57"/>
      <c r="AE20" s="57"/>
      <c r="AF20" s="57"/>
      <c r="AG20" s="57"/>
      <c r="AH20" s="57"/>
      <c r="AI20" s="58"/>
      <c r="AJ20" s="29"/>
    </row>
    <row r="21" spans="1:38" ht="15.75" thickBot="1" x14ac:dyDescent="0.3">
      <c r="A21" s="1">
        <v>10</v>
      </c>
      <c r="B21" s="59">
        <f>B20/25</f>
        <v>9.3800000000000008</v>
      </c>
      <c r="C21" s="60"/>
      <c r="D21" s="60"/>
      <c r="E21" s="60"/>
      <c r="F21" s="60"/>
      <c r="G21" s="60"/>
      <c r="H21" s="61"/>
      <c r="I21" s="30"/>
      <c r="J21" s="1">
        <v>10</v>
      </c>
      <c r="K21" s="59">
        <f>K20/25</f>
        <v>9.56</v>
      </c>
      <c r="L21" s="60"/>
      <c r="M21" s="60"/>
      <c r="N21" s="60"/>
      <c r="O21" s="60"/>
      <c r="P21" s="60"/>
      <c r="Q21" s="61"/>
      <c r="R21" s="30"/>
      <c r="S21" s="1">
        <v>10</v>
      </c>
      <c r="T21" s="59">
        <f>T20/25</f>
        <v>9.32</v>
      </c>
      <c r="U21" s="60"/>
      <c r="V21" s="60"/>
      <c r="W21" s="60"/>
      <c r="X21" s="60"/>
      <c r="Y21" s="60"/>
      <c r="Z21" s="61"/>
      <c r="AA21" s="30"/>
      <c r="AB21" s="1">
        <v>10</v>
      </c>
      <c r="AC21" s="59">
        <f>AC20/25</f>
        <v>9.42</v>
      </c>
      <c r="AD21" s="60"/>
      <c r="AE21" s="60"/>
      <c r="AF21" s="60"/>
      <c r="AG21" s="60"/>
      <c r="AH21" s="60"/>
      <c r="AI21" s="61"/>
      <c r="AJ21" s="30"/>
    </row>
    <row r="22" spans="1:38" ht="15.75" thickBot="1" x14ac:dyDescent="0.3"/>
    <row r="23" spans="1:38" ht="15.75" thickBot="1" x14ac:dyDescent="0.3">
      <c r="A23" s="1"/>
      <c r="B23" s="48" t="s">
        <v>21</v>
      </c>
      <c r="C23" s="49"/>
      <c r="D23" s="49"/>
      <c r="E23" s="49"/>
      <c r="F23" s="49"/>
      <c r="G23" s="49"/>
      <c r="H23" s="50"/>
      <c r="J23" s="1"/>
      <c r="K23" s="48" t="s">
        <v>6</v>
      </c>
      <c r="L23" s="49"/>
      <c r="M23" s="49"/>
      <c r="N23" s="49"/>
      <c r="O23" s="49"/>
      <c r="P23" s="49"/>
      <c r="Q23" s="50"/>
      <c r="S23" s="34"/>
      <c r="T23" s="36"/>
      <c r="U23" s="36"/>
      <c r="V23" s="36"/>
      <c r="W23" s="36"/>
      <c r="X23" s="36"/>
      <c r="Y23" s="36"/>
      <c r="Z23" s="36"/>
      <c r="AA23" s="35"/>
      <c r="AB23" s="34"/>
      <c r="AC23" s="36"/>
      <c r="AD23" s="36"/>
      <c r="AE23" s="36"/>
      <c r="AF23" s="36"/>
      <c r="AG23" s="36"/>
      <c r="AH23" s="36"/>
      <c r="AI23" s="36"/>
    </row>
    <row r="24" spans="1:38" x14ac:dyDescent="0.25">
      <c r="A24" s="1"/>
      <c r="B24" s="12" t="s">
        <v>1</v>
      </c>
      <c r="C24" s="51" t="s">
        <v>2</v>
      </c>
      <c r="D24" s="52"/>
      <c r="E24" s="12" t="s">
        <v>3</v>
      </c>
      <c r="F24" s="12" t="s">
        <v>4</v>
      </c>
      <c r="G24" s="51" t="s">
        <v>5</v>
      </c>
      <c r="H24" s="52"/>
      <c r="J24" s="1"/>
      <c r="K24" s="12" t="s">
        <v>1</v>
      </c>
      <c r="L24" s="51" t="s">
        <v>2</v>
      </c>
      <c r="M24" s="52"/>
      <c r="N24" s="12" t="s">
        <v>3</v>
      </c>
      <c r="O24" s="12" t="s">
        <v>4</v>
      </c>
      <c r="P24" s="51" t="s">
        <v>5</v>
      </c>
      <c r="Q24" s="52"/>
      <c r="S24" s="34"/>
      <c r="T24" s="34"/>
      <c r="U24" s="36"/>
      <c r="V24" s="36"/>
      <c r="W24" s="34"/>
      <c r="X24" s="34"/>
      <c r="Y24" s="36"/>
      <c r="Z24" s="36"/>
      <c r="AA24" s="35"/>
      <c r="AB24" s="34"/>
      <c r="AC24" s="34"/>
      <c r="AD24" s="36"/>
      <c r="AE24" s="36"/>
      <c r="AF24" s="34"/>
      <c r="AG24" s="34"/>
      <c r="AH24" s="36"/>
      <c r="AI24" s="36"/>
    </row>
    <row r="25" spans="1:38" ht="15.75" thickBot="1" x14ac:dyDescent="0.3">
      <c r="A25" s="5" t="s">
        <v>10</v>
      </c>
      <c r="B25" s="13"/>
      <c r="C25" s="2">
        <v>1</v>
      </c>
      <c r="D25" s="3">
        <v>2</v>
      </c>
      <c r="E25" s="13">
        <v>3</v>
      </c>
      <c r="F25" s="13"/>
      <c r="G25" s="2">
        <v>1</v>
      </c>
      <c r="H25" s="3">
        <v>2</v>
      </c>
      <c r="J25" s="5" t="s">
        <v>10</v>
      </c>
      <c r="K25" s="13"/>
      <c r="L25" s="2">
        <v>1</v>
      </c>
      <c r="M25" s="3">
        <v>2</v>
      </c>
      <c r="N25" s="13">
        <v>3</v>
      </c>
      <c r="O25" s="13"/>
      <c r="P25" s="2">
        <v>1</v>
      </c>
      <c r="Q25" s="3">
        <v>2</v>
      </c>
      <c r="S25" s="34"/>
      <c r="T25" s="34"/>
      <c r="U25" s="34"/>
      <c r="V25" s="34"/>
      <c r="W25" s="34"/>
      <c r="X25" s="34"/>
      <c r="Y25" s="34"/>
      <c r="Z25" s="34"/>
      <c r="AA25" s="35"/>
      <c r="AB25" s="34"/>
      <c r="AC25" s="34"/>
      <c r="AD25" s="34"/>
      <c r="AE25" s="34"/>
      <c r="AF25" s="34"/>
      <c r="AG25" s="34"/>
      <c r="AH25" s="34"/>
      <c r="AI25" s="34"/>
    </row>
    <row r="26" spans="1:38" x14ac:dyDescent="0.25">
      <c r="A26" s="1">
        <v>641</v>
      </c>
      <c r="B26" s="14">
        <v>2</v>
      </c>
      <c r="C26" s="6"/>
      <c r="D26" s="7"/>
      <c r="E26" s="14"/>
      <c r="F26" s="14"/>
      <c r="G26" s="6"/>
      <c r="H26" s="7"/>
      <c r="J26" s="1">
        <v>639</v>
      </c>
      <c r="K26" s="14">
        <v>6</v>
      </c>
      <c r="L26" s="6"/>
      <c r="M26" s="7"/>
      <c r="N26" s="14"/>
      <c r="O26" s="14"/>
      <c r="P26" s="6"/>
      <c r="Q26" s="7"/>
      <c r="S26" s="34"/>
      <c r="T26" s="34"/>
      <c r="U26" s="34"/>
      <c r="V26" s="34"/>
      <c r="W26" s="34"/>
      <c r="X26" s="34"/>
      <c r="Y26" s="34"/>
      <c r="Z26" s="34"/>
      <c r="AA26" s="35"/>
      <c r="AB26" s="34"/>
      <c r="AC26" s="34"/>
      <c r="AD26" s="34"/>
      <c r="AE26" s="34"/>
      <c r="AF26" s="34"/>
      <c r="AG26" s="34"/>
      <c r="AH26" s="34"/>
      <c r="AI26" s="34"/>
    </row>
    <row r="27" spans="1:38" x14ac:dyDescent="0.25">
      <c r="A27" s="1">
        <v>644</v>
      </c>
      <c r="B27" s="15">
        <v>7</v>
      </c>
      <c r="C27" s="8"/>
      <c r="D27" s="9"/>
      <c r="E27" s="15"/>
      <c r="F27" s="15"/>
      <c r="G27" s="8"/>
      <c r="H27" s="9"/>
      <c r="J27" s="1">
        <v>643</v>
      </c>
      <c r="K27" s="15">
        <v>10</v>
      </c>
      <c r="L27" s="8"/>
      <c r="M27" s="9"/>
      <c r="N27" s="15"/>
      <c r="O27" s="15"/>
      <c r="P27" s="8"/>
      <c r="Q27" s="9"/>
      <c r="S27" s="34"/>
      <c r="T27" s="34"/>
      <c r="U27" s="34"/>
      <c r="V27" s="34"/>
      <c r="W27" s="34"/>
      <c r="X27" s="34"/>
      <c r="Y27" s="34"/>
      <c r="Z27" s="34"/>
      <c r="AA27" s="35"/>
      <c r="AB27" s="34"/>
      <c r="AC27" s="34"/>
      <c r="AD27" s="34"/>
      <c r="AE27" s="34"/>
      <c r="AF27" s="34"/>
      <c r="AG27" s="34"/>
      <c r="AH27" s="34"/>
      <c r="AI27" s="34"/>
      <c r="AL27" s="32"/>
    </row>
    <row r="28" spans="1:38" x14ac:dyDescent="0.25">
      <c r="A28" s="1">
        <v>649</v>
      </c>
      <c r="B28" s="15">
        <v>4</v>
      </c>
      <c r="C28" s="8"/>
      <c r="D28" s="9"/>
      <c r="E28" s="15"/>
      <c r="F28" s="15"/>
      <c r="G28" s="8"/>
      <c r="H28" s="9"/>
      <c r="J28" s="1">
        <v>648</v>
      </c>
      <c r="K28" s="15">
        <v>5</v>
      </c>
      <c r="L28" s="8"/>
      <c r="M28" s="9"/>
      <c r="N28" s="15"/>
      <c r="O28" s="15"/>
      <c r="P28" s="8"/>
      <c r="Q28" s="9"/>
      <c r="S28" s="34"/>
      <c r="T28" s="34"/>
      <c r="U28" s="34"/>
      <c r="V28" s="34"/>
      <c r="W28" s="34"/>
      <c r="X28" s="34"/>
      <c r="Y28" s="34"/>
      <c r="Z28" s="34"/>
      <c r="AA28" s="35"/>
      <c r="AB28" s="34"/>
      <c r="AC28" s="34"/>
      <c r="AD28" s="34"/>
      <c r="AE28" s="34"/>
      <c r="AF28" s="34"/>
      <c r="AG28" s="34"/>
      <c r="AH28" s="34"/>
      <c r="AI28" s="34"/>
      <c r="AL28" s="32"/>
    </row>
    <row r="29" spans="1:38" x14ac:dyDescent="0.25">
      <c r="A29" s="1">
        <v>652</v>
      </c>
      <c r="B29" s="15"/>
      <c r="C29" s="8"/>
      <c r="D29" s="9"/>
      <c r="E29" s="15"/>
      <c r="F29" s="15"/>
      <c r="G29" s="8"/>
      <c r="H29" s="9"/>
      <c r="J29" s="1">
        <v>651</v>
      </c>
      <c r="K29" s="15"/>
      <c r="L29" s="8"/>
      <c r="M29" s="9"/>
      <c r="N29" s="15"/>
      <c r="O29" s="15"/>
      <c r="P29" s="8"/>
      <c r="Q29" s="9"/>
      <c r="S29" s="34"/>
      <c r="T29" s="34"/>
      <c r="U29" s="34"/>
      <c r="V29" s="34"/>
      <c r="W29" s="34"/>
      <c r="X29" s="34"/>
      <c r="Y29" s="34"/>
      <c r="Z29" s="34"/>
      <c r="AA29" s="35"/>
      <c r="AB29" s="34"/>
      <c r="AC29" s="34"/>
      <c r="AD29" s="34"/>
      <c r="AE29" s="34"/>
      <c r="AF29" s="34"/>
      <c r="AG29" s="34"/>
      <c r="AH29" s="34"/>
      <c r="AI29" s="34"/>
      <c r="AL29" s="32"/>
    </row>
    <row r="30" spans="1:38" x14ac:dyDescent="0.25">
      <c r="A30" s="1">
        <v>653</v>
      </c>
      <c r="B30" s="15"/>
      <c r="C30" s="8"/>
      <c r="D30" s="9"/>
      <c r="E30" s="15"/>
      <c r="F30" s="15"/>
      <c r="G30" s="8"/>
      <c r="H30" s="9"/>
      <c r="J30" s="1">
        <v>654</v>
      </c>
      <c r="K30" s="15"/>
      <c r="L30" s="8"/>
      <c r="M30" s="9"/>
      <c r="N30" s="15"/>
      <c r="O30" s="15"/>
      <c r="P30" s="8"/>
      <c r="Q30" s="9"/>
      <c r="S30" s="34"/>
      <c r="T30" s="34"/>
      <c r="U30" s="34"/>
      <c r="V30" s="34"/>
      <c r="W30" s="34"/>
      <c r="X30" s="34"/>
      <c r="Y30" s="34"/>
      <c r="Z30" s="34"/>
      <c r="AA30" s="35"/>
      <c r="AB30" s="34"/>
      <c r="AC30" s="34"/>
      <c r="AD30" s="34"/>
      <c r="AE30" s="34"/>
      <c r="AF30" s="34"/>
      <c r="AG30" s="34"/>
      <c r="AH30" s="34"/>
      <c r="AI30" s="34"/>
      <c r="AL30" s="32"/>
    </row>
    <row r="31" spans="1:38" x14ac:dyDescent="0.25">
      <c r="A31" s="1">
        <v>658</v>
      </c>
      <c r="B31" s="15"/>
      <c r="C31" s="8"/>
      <c r="D31" s="9"/>
      <c r="E31" s="15"/>
      <c r="F31" s="15"/>
      <c r="G31" s="8"/>
      <c r="H31" s="9"/>
      <c r="J31" s="1">
        <v>657</v>
      </c>
      <c r="K31" s="15"/>
      <c r="L31" s="8"/>
      <c r="M31" s="9"/>
      <c r="N31" s="15"/>
      <c r="O31" s="15"/>
      <c r="P31" s="8"/>
      <c r="Q31" s="9"/>
      <c r="S31" s="34"/>
      <c r="T31" s="34"/>
      <c r="U31" s="34"/>
      <c r="V31" s="34"/>
      <c r="W31" s="34"/>
      <c r="X31" s="34"/>
      <c r="Y31" s="34"/>
      <c r="Z31" s="34"/>
      <c r="AA31" s="35"/>
      <c r="AB31" s="34"/>
      <c r="AC31" s="34"/>
      <c r="AD31" s="34"/>
      <c r="AE31" s="34"/>
      <c r="AF31" s="34"/>
      <c r="AG31" s="34"/>
      <c r="AH31" s="34"/>
      <c r="AI31" s="34"/>
      <c r="AL31" s="32"/>
    </row>
    <row r="32" spans="1:38" x14ac:dyDescent="0.25">
      <c r="A32" s="1">
        <v>660</v>
      </c>
      <c r="B32" s="15"/>
      <c r="C32" s="8"/>
      <c r="D32" s="9"/>
      <c r="E32" s="15"/>
      <c r="F32" s="15"/>
      <c r="G32" s="8"/>
      <c r="H32" s="9"/>
      <c r="J32" s="1">
        <v>660</v>
      </c>
      <c r="K32" s="15"/>
      <c r="L32" s="8"/>
      <c r="M32" s="9"/>
      <c r="N32" s="15"/>
      <c r="O32" s="15"/>
      <c r="P32" s="8"/>
      <c r="Q32" s="9"/>
      <c r="S32" s="34"/>
      <c r="T32" s="34"/>
      <c r="U32" s="34"/>
      <c r="V32" s="34"/>
      <c r="W32" s="34"/>
      <c r="X32" s="34"/>
      <c r="Y32" s="34"/>
      <c r="Z32" s="34"/>
      <c r="AA32" s="35"/>
      <c r="AB32" s="34"/>
      <c r="AC32" s="34"/>
      <c r="AD32" s="34"/>
      <c r="AE32" s="34"/>
      <c r="AF32" s="34"/>
      <c r="AG32" s="34"/>
      <c r="AH32" s="34"/>
      <c r="AI32" s="34"/>
      <c r="AL32" s="32"/>
    </row>
    <row r="33" spans="1:35" x14ac:dyDescent="0.25">
      <c r="A33" s="1">
        <v>662</v>
      </c>
      <c r="B33" s="15"/>
      <c r="C33" s="8"/>
      <c r="D33" s="9"/>
      <c r="E33" s="15"/>
      <c r="F33" s="15"/>
      <c r="G33" s="8"/>
      <c r="H33" s="9"/>
      <c r="J33" s="1">
        <v>662</v>
      </c>
      <c r="K33" s="15"/>
      <c r="L33" s="8"/>
      <c r="M33" s="9"/>
      <c r="N33" s="15"/>
      <c r="O33" s="15"/>
      <c r="P33" s="8"/>
      <c r="Q33" s="9"/>
      <c r="S33" s="34"/>
      <c r="T33" s="34"/>
      <c r="U33" s="34"/>
      <c r="V33" s="34"/>
      <c r="W33" s="34"/>
      <c r="X33" s="34"/>
      <c r="Y33" s="34"/>
      <c r="Z33" s="34"/>
      <c r="AA33" s="35"/>
      <c r="AB33" s="34"/>
      <c r="AC33" s="34"/>
      <c r="AD33" s="34"/>
      <c r="AE33" s="34"/>
      <c r="AF33" s="34"/>
      <c r="AG33" s="34"/>
      <c r="AH33" s="34"/>
      <c r="AI33" s="34"/>
    </row>
    <row r="34" spans="1:35" x14ac:dyDescent="0.25">
      <c r="A34" s="1">
        <v>664</v>
      </c>
      <c r="B34" s="15"/>
      <c r="C34" s="8"/>
      <c r="D34" s="9"/>
      <c r="E34" s="15"/>
      <c r="F34" s="15"/>
      <c r="G34" s="8"/>
      <c r="H34" s="9"/>
      <c r="J34" s="1">
        <v>663</v>
      </c>
      <c r="K34" s="15"/>
      <c r="L34" s="8"/>
      <c r="M34" s="9"/>
      <c r="N34" s="15"/>
      <c r="O34" s="15"/>
      <c r="P34" s="8"/>
      <c r="Q34" s="9"/>
      <c r="S34" s="34"/>
      <c r="T34" s="34"/>
      <c r="U34" s="34"/>
      <c r="V34" s="34"/>
      <c r="W34" s="34"/>
      <c r="X34" s="34"/>
      <c r="Y34" s="34"/>
      <c r="Z34" s="34"/>
      <c r="AA34" s="35"/>
      <c r="AB34" s="34"/>
      <c r="AC34" s="34"/>
      <c r="AD34" s="34"/>
      <c r="AE34" s="34"/>
      <c r="AF34" s="34"/>
      <c r="AG34" s="34"/>
      <c r="AH34" s="34"/>
      <c r="AI34" s="34"/>
    </row>
    <row r="35" spans="1:35" ht="15.75" thickBot="1" x14ac:dyDescent="0.3">
      <c r="A35" s="1">
        <v>668</v>
      </c>
      <c r="B35" s="15"/>
      <c r="C35" s="8"/>
      <c r="D35" s="9"/>
      <c r="E35" s="15"/>
      <c r="F35" s="15"/>
      <c r="G35" s="8"/>
      <c r="H35" s="9"/>
      <c r="J35" s="1">
        <v>666</v>
      </c>
      <c r="K35" s="15"/>
      <c r="L35" s="8"/>
      <c r="M35" s="9"/>
      <c r="N35" s="15"/>
      <c r="O35" s="15"/>
      <c r="P35" s="8"/>
      <c r="Q35" s="9"/>
      <c r="S35" s="34"/>
      <c r="T35" s="34"/>
      <c r="U35" s="34"/>
      <c r="V35" s="34"/>
      <c r="W35" s="34"/>
      <c r="X35" s="34"/>
      <c r="Y35" s="34"/>
      <c r="Z35" s="34"/>
      <c r="AA35" s="35"/>
      <c r="AB35" s="34"/>
      <c r="AC35" s="34"/>
      <c r="AD35" s="34"/>
      <c r="AE35" s="34"/>
      <c r="AF35" s="34"/>
      <c r="AG35" s="34"/>
      <c r="AH35" s="34"/>
      <c r="AI35" s="34"/>
    </row>
    <row r="36" spans="1:35" ht="15.75" thickBot="1" x14ac:dyDescent="0.3">
      <c r="A36" s="1"/>
      <c r="B36" s="23">
        <f t="shared" ref="B36:H36" si="4">SUM(B26:B35)</f>
        <v>13</v>
      </c>
      <c r="C36" s="24">
        <f t="shared" si="4"/>
        <v>0</v>
      </c>
      <c r="D36" s="24">
        <f t="shared" si="4"/>
        <v>0</v>
      </c>
      <c r="E36" s="24">
        <f t="shared" si="4"/>
        <v>0</v>
      </c>
      <c r="F36" s="24">
        <f t="shared" si="4"/>
        <v>0</v>
      </c>
      <c r="G36" s="24">
        <f t="shared" si="4"/>
        <v>0</v>
      </c>
      <c r="H36" s="22">
        <f t="shared" si="4"/>
        <v>0</v>
      </c>
      <c r="J36" s="1"/>
      <c r="K36" s="23">
        <f t="shared" ref="K36:Q36" si="5">SUM(K26:K35)</f>
        <v>21</v>
      </c>
      <c r="L36" s="24">
        <f t="shared" si="5"/>
        <v>0</v>
      </c>
      <c r="M36" s="24">
        <f t="shared" si="5"/>
        <v>0</v>
      </c>
      <c r="N36" s="24">
        <f t="shared" si="5"/>
        <v>0</v>
      </c>
      <c r="O36" s="24">
        <f t="shared" si="5"/>
        <v>0</v>
      </c>
      <c r="P36" s="24">
        <f t="shared" si="5"/>
        <v>0</v>
      </c>
      <c r="Q36" s="22">
        <f t="shared" si="5"/>
        <v>0</v>
      </c>
      <c r="S36" s="34"/>
      <c r="T36" s="34"/>
      <c r="U36" s="34"/>
      <c r="V36" s="34"/>
      <c r="W36" s="34"/>
      <c r="X36" s="34"/>
      <c r="Y36" s="34"/>
      <c r="Z36" s="34"/>
      <c r="AA36" s="35"/>
      <c r="AB36" s="34"/>
      <c r="AC36" s="34"/>
      <c r="AD36" s="34"/>
      <c r="AE36" s="34"/>
      <c r="AF36" s="34"/>
      <c r="AG36" s="34"/>
      <c r="AH36" s="34"/>
      <c r="AI36" s="34"/>
    </row>
    <row r="37" spans="1:35" ht="15.75" thickBot="1" x14ac:dyDescent="0.3">
      <c r="A37" s="1"/>
      <c r="B37" s="25">
        <f>B36*0.5</f>
        <v>6.5</v>
      </c>
      <c r="C37" s="26">
        <f>C36*2</f>
        <v>0</v>
      </c>
      <c r="D37" s="26">
        <f>D36*3</f>
        <v>0</v>
      </c>
      <c r="E37" s="26">
        <f>E36*10</f>
        <v>0</v>
      </c>
      <c r="F37" s="26">
        <f>F36*2.5</f>
        <v>0</v>
      </c>
      <c r="G37" s="27">
        <f>G36*3</f>
        <v>0</v>
      </c>
      <c r="H37" s="28">
        <f>H36*4</f>
        <v>0</v>
      </c>
      <c r="J37" s="1"/>
      <c r="K37" s="25">
        <f>K36*0.5</f>
        <v>10.5</v>
      </c>
      <c r="L37" s="26">
        <f>L36*2</f>
        <v>0</v>
      </c>
      <c r="M37" s="26">
        <f>M36*3</f>
        <v>0</v>
      </c>
      <c r="N37" s="26">
        <f>N36*10</f>
        <v>0</v>
      </c>
      <c r="O37" s="26">
        <f>O36*2.5</f>
        <v>0</v>
      </c>
      <c r="P37" s="27">
        <f>P36*3</f>
        <v>0</v>
      </c>
      <c r="Q37" s="28">
        <f>Q36*4</f>
        <v>0</v>
      </c>
      <c r="S37" s="34"/>
      <c r="T37" s="34"/>
      <c r="U37" s="34"/>
      <c r="V37" s="34"/>
      <c r="W37" s="34"/>
      <c r="X37" s="34"/>
      <c r="Y37" s="34"/>
      <c r="Z37" s="34"/>
      <c r="AA37" s="35"/>
      <c r="AB37" s="34"/>
      <c r="AC37" s="34"/>
      <c r="AD37" s="34"/>
      <c r="AE37" s="34"/>
      <c r="AF37" s="34"/>
      <c r="AG37" s="34"/>
      <c r="AH37" s="34"/>
      <c r="AI37" s="34"/>
    </row>
    <row r="38" spans="1:35" ht="15.75" thickBot="1" x14ac:dyDescent="0.3">
      <c r="A38" s="1"/>
      <c r="B38" s="53">
        <f>SUM(B37:H37)</f>
        <v>6.5</v>
      </c>
      <c r="C38" s="54"/>
      <c r="D38" s="54"/>
      <c r="E38" s="54"/>
      <c r="F38" s="54"/>
      <c r="G38" s="54"/>
      <c r="H38" s="55"/>
      <c r="J38" s="1"/>
      <c r="K38" s="53">
        <f>SUM(K37:Q37)</f>
        <v>10.5</v>
      </c>
      <c r="L38" s="54"/>
      <c r="M38" s="54"/>
      <c r="N38" s="54"/>
      <c r="O38" s="54"/>
      <c r="P38" s="54"/>
      <c r="Q38" s="55"/>
      <c r="S38" s="34"/>
      <c r="T38" s="36"/>
      <c r="U38" s="36"/>
      <c r="V38" s="36"/>
      <c r="W38" s="36"/>
      <c r="X38" s="36"/>
      <c r="Y38" s="36"/>
      <c r="Z38" s="36"/>
      <c r="AA38" s="35"/>
      <c r="AB38" s="34"/>
      <c r="AC38" s="36"/>
      <c r="AD38" s="36"/>
      <c r="AE38" s="36"/>
      <c r="AF38" s="36"/>
      <c r="AG38" s="36"/>
      <c r="AH38" s="36"/>
      <c r="AI38" s="36"/>
    </row>
    <row r="39" spans="1:35" ht="15.75" thickBot="1" x14ac:dyDescent="0.3">
      <c r="A39" s="1">
        <v>250</v>
      </c>
      <c r="B39" s="56">
        <f>$A$20-B38</f>
        <v>243.5</v>
      </c>
      <c r="C39" s="57"/>
      <c r="D39" s="57"/>
      <c r="E39" s="57"/>
      <c r="F39" s="57"/>
      <c r="G39" s="57"/>
      <c r="H39" s="58"/>
      <c r="J39" s="1">
        <v>250</v>
      </c>
      <c r="K39" s="56">
        <f>$A$20-K38</f>
        <v>239.5</v>
      </c>
      <c r="L39" s="57"/>
      <c r="M39" s="57"/>
      <c r="N39" s="57"/>
      <c r="O39" s="57"/>
      <c r="P39" s="57"/>
      <c r="Q39" s="58"/>
      <c r="S39" s="34"/>
      <c r="T39" s="36"/>
      <c r="U39" s="36"/>
      <c r="V39" s="36"/>
      <c r="W39" s="36"/>
      <c r="X39" s="36"/>
      <c r="Y39" s="36"/>
      <c r="Z39" s="36"/>
      <c r="AA39" s="35"/>
      <c r="AB39" s="34"/>
      <c r="AC39" s="36"/>
      <c r="AD39" s="36"/>
      <c r="AE39" s="36"/>
      <c r="AF39" s="36"/>
      <c r="AG39" s="36"/>
      <c r="AH39" s="36"/>
      <c r="AI39" s="36"/>
    </row>
    <row r="40" spans="1:35" ht="15.75" thickBot="1" x14ac:dyDescent="0.3">
      <c r="A40" s="1">
        <v>10</v>
      </c>
      <c r="B40" s="59">
        <f>B39/25</f>
        <v>9.74</v>
      </c>
      <c r="C40" s="60"/>
      <c r="D40" s="60"/>
      <c r="E40" s="60"/>
      <c r="F40" s="60"/>
      <c r="G40" s="60"/>
      <c r="H40" s="61"/>
      <c r="J40" s="1">
        <v>10</v>
      </c>
      <c r="K40" s="59">
        <f>K39/25</f>
        <v>9.58</v>
      </c>
      <c r="L40" s="60"/>
      <c r="M40" s="60"/>
      <c r="N40" s="60"/>
      <c r="O40" s="60"/>
      <c r="P40" s="60"/>
      <c r="Q40" s="61"/>
      <c r="S40" s="34"/>
      <c r="T40" s="37"/>
      <c r="U40" s="37"/>
      <c r="V40" s="37"/>
      <c r="W40" s="37"/>
      <c r="X40" s="37"/>
      <c r="Y40" s="37"/>
      <c r="Z40" s="37"/>
      <c r="AA40" s="35"/>
      <c r="AB40" s="34"/>
      <c r="AC40" s="37"/>
      <c r="AD40" s="37"/>
      <c r="AE40" s="37"/>
      <c r="AF40" s="37"/>
      <c r="AG40" s="37"/>
      <c r="AH40" s="37"/>
      <c r="AI40" s="37"/>
    </row>
  </sheetData>
  <sheetProtection algorithmName="SHA-512" hashValue="M9oo+padGC67deG6DXTAaGVwijYJIrAz6iuCAzWNm0FbEbvDoqr26gEhFrMPBjBaPDMG4q1COg9bUSv5xgkAyQ==" saltValue="k8ehaD2rFyJV7b17zRFSXQ==" spinCount="100000" sheet="1" objects="1" scenarios="1"/>
  <sortState xmlns:xlrd2="http://schemas.microsoft.com/office/spreadsheetml/2017/richdata2" ref="AL7:AM12">
    <sortCondition descending="1" ref="AM7:AM12"/>
  </sortState>
  <mergeCells count="39">
    <mergeCell ref="A1:AM1"/>
    <mergeCell ref="A2:AN2"/>
    <mergeCell ref="B38:H38"/>
    <mergeCell ref="K38:Q38"/>
    <mergeCell ref="B39:H39"/>
    <mergeCell ref="K39:Q39"/>
    <mergeCell ref="B20:H20"/>
    <mergeCell ref="K20:Q20"/>
    <mergeCell ref="T20:Z20"/>
    <mergeCell ref="AC20:AI20"/>
    <mergeCell ref="B21:H21"/>
    <mergeCell ref="K21:Q21"/>
    <mergeCell ref="T21:Z21"/>
    <mergeCell ref="AC21:AI21"/>
    <mergeCell ref="AK5:AM5"/>
    <mergeCell ref="B19:H19"/>
    <mergeCell ref="B40:H40"/>
    <mergeCell ref="K40:Q40"/>
    <mergeCell ref="B23:H23"/>
    <mergeCell ref="K23:Q23"/>
    <mergeCell ref="C24:D24"/>
    <mergeCell ref="G24:H24"/>
    <mergeCell ref="L24:M24"/>
    <mergeCell ref="P24:Q24"/>
    <mergeCell ref="K19:Q19"/>
    <mergeCell ref="T19:Z19"/>
    <mergeCell ref="AC19:AI19"/>
    <mergeCell ref="B4:H4"/>
    <mergeCell ref="K4:Q4"/>
    <mergeCell ref="T4:Z4"/>
    <mergeCell ref="AC4:AI4"/>
    <mergeCell ref="C5:D5"/>
    <mergeCell ref="G5:H5"/>
    <mergeCell ref="L5:M5"/>
    <mergeCell ref="P5:Q5"/>
    <mergeCell ref="U5:V5"/>
    <mergeCell ref="Y5:Z5"/>
    <mergeCell ref="AD5:AE5"/>
    <mergeCell ref="AH5:AI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1AB6E-2463-4690-A42D-35F7A44767A8}">
  <dimension ref="A1:AP44"/>
  <sheetViews>
    <sheetView workbookViewId="0">
      <selection sqref="A1:AM1"/>
    </sheetView>
  </sheetViews>
  <sheetFormatPr baseColWidth="10" defaultRowHeight="15" x14ac:dyDescent="0.25"/>
  <cols>
    <col min="1" max="1" width="4.85546875" bestFit="1" customWidth="1"/>
    <col min="2" max="9" width="4.7109375" customWidth="1"/>
    <col min="10" max="10" width="4.85546875" bestFit="1" customWidth="1"/>
    <col min="11" max="18" width="4.7109375" customWidth="1"/>
    <col min="19" max="19" width="4.85546875" bestFit="1" customWidth="1"/>
    <col min="20" max="27" width="4.7109375" customWidth="1"/>
    <col min="28" max="28" width="4.85546875" bestFit="1" customWidth="1"/>
    <col min="29" max="37" width="4.7109375" customWidth="1"/>
    <col min="38" max="38" width="8" bestFit="1" customWidth="1"/>
    <col min="39" max="39" width="5.5703125" bestFit="1" customWidth="1"/>
    <col min="40" max="40" width="4.28515625" customWidth="1"/>
    <col min="41" max="41" width="8" hidden="1" customWidth="1"/>
    <col min="42" max="42" width="6.140625" hidden="1" customWidth="1"/>
  </cols>
  <sheetData>
    <row r="1" spans="1:42" ht="18.75" x14ac:dyDescent="0.3">
      <c r="A1" s="62" t="s">
        <v>73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</row>
    <row r="2" spans="1:42" x14ac:dyDescent="0.25">
      <c r="A2" s="63" t="s">
        <v>101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38"/>
      <c r="AP2" s="38"/>
    </row>
    <row r="3" spans="1:42" ht="15.75" thickBot="1" x14ac:dyDescent="0.3"/>
    <row r="4" spans="1:42" ht="15.75" thickBot="1" x14ac:dyDescent="0.3">
      <c r="A4" s="1"/>
      <c r="B4" s="64" t="s">
        <v>49</v>
      </c>
      <c r="C4" s="65"/>
      <c r="D4" s="65"/>
      <c r="E4" s="65"/>
      <c r="F4" s="65"/>
      <c r="G4" s="65"/>
      <c r="H4" s="66"/>
      <c r="I4" s="5"/>
      <c r="J4" s="1"/>
      <c r="K4" s="48" t="s">
        <v>50</v>
      </c>
      <c r="L4" s="49"/>
      <c r="M4" s="49"/>
      <c r="N4" s="49"/>
      <c r="O4" s="49"/>
      <c r="P4" s="49"/>
      <c r="Q4" s="50"/>
      <c r="R4" s="5"/>
      <c r="S4" s="1"/>
      <c r="T4" s="48" t="s">
        <v>18</v>
      </c>
      <c r="U4" s="49"/>
      <c r="V4" s="49"/>
      <c r="W4" s="49"/>
      <c r="X4" s="49"/>
      <c r="Y4" s="49"/>
      <c r="Z4" s="50"/>
      <c r="AA4" s="5"/>
      <c r="AB4" s="1"/>
      <c r="AC4" s="48" t="s">
        <v>13</v>
      </c>
      <c r="AD4" s="49"/>
      <c r="AE4" s="49"/>
      <c r="AF4" s="49"/>
      <c r="AG4" s="49"/>
      <c r="AH4" s="49"/>
      <c r="AI4" s="50"/>
      <c r="AJ4" s="5"/>
    </row>
    <row r="5" spans="1:42" x14ac:dyDescent="0.25">
      <c r="A5" s="1"/>
      <c r="B5" s="12" t="s">
        <v>1</v>
      </c>
      <c r="C5" s="67" t="s">
        <v>2</v>
      </c>
      <c r="D5" s="68"/>
      <c r="E5" s="12" t="s">
        <v>3</v>
      </c>
      <c r="F5" s="12" t="s">
        <v>4</v>
      </c>
      <c r="G5" s="67" t="s">
        <v>5</v>
      </c>
      <c r="H5" s="68"/>
      <c r="I5" s="5"/>
      <c r="J5" s="1"/>
      <c r="K5" s="12" t="s">
        <v>1</v>
      </c>
      <c r="L5" s="51" t="s">
        <v>2</v>
      </c>
      <c r="M5" s="52"/>
      <c r="N5" s="12" t="s">
        <v>3</v>
      </c>
      <c r="O5" s="12" t="s">
        <v>4</v>
      </c>
      <c r="P5" s="51" t="s">
        <v>5</v>
      </c>
      <c r="Q5" s="52"/>
      <c r="R5" s="5"/>
      <c r="S5" s="1"/>
      <c r="T5" s="12" t="s">
        <v>1</v>
      </c>
      <c r="U5" s="51" t="s">
        <v>2</v>
      </c>
      <c r="V5" s="52"/>
      <c r="W5" s="12" t="s">
        <v>3</v>
      </c>
      <c r="X5" s="12" t="s">
        <v>4</v>
      </c>
      <c r="Y5" s="51" t="s">
        <v>5</v>
      </c>
      <c r="Z5" s="52"/>
      <c r="AA5" s="5"/>
      <c r="AB5" s="1"/>
      <c r="AC5" s="12" t="s">
        <v>1</v>
      </c>
      <c r="AD5" s="51" t="s">
        <v>2</v>
      </c>
      <c r="AE5" s="52"/>
      <c r="AF5" s="12" t="s">
        <v>3</v>
      </c>
      <c r="AG5" s="12" t="s">
        <v>4</v>
      </c>
      <c r="AH5" s="51" t="s">
        <v>5</v>
      </c>
      <c r="AI5" s="52"/>
      <c r="AJ5" s="5"/>
      <c r="AK5" s="69" t="s">
        <v>38</v>
      </c>
      <c r="AL5" s="69"/>
      <c r="AM5" s="69"/>
    </row>
    <row r="6" spans="1:42" ht="15.75" thickBot="1" x14ac:dyDescent="0.3">
      <c r="A6" s="5" t="s">
        <v>10</v>
      </c>
      <c r="B6" s="13"/>
      <c r="C6" s="4">
        <v>1</v>
      </c>
      <c r="D6" s="17">
        <v>2</v>
      </c>
      <c r="E6" s="13">
        <v>3</v>
      </c>
      <c r="F6" s="13"/>
      <c r="G6" s="2">
        <v>1</v>
      </c>
      <c r="H6" s="3">
        <v>2</v>
      </c>
      <c r="I6" s="5"/>
      <c r="J6" s="5" t="s">
        <v>10</v>
      </c>
      <c r="K6" s="13"/>
      <c r="L6" s="2">
        <v>1</v>
      </c>
      <c r="M6" s="3">
        <v>2</v>
      </c>
      <c r="N6" s="13">
        <v>3</v>
      </c>
      <c r="O6" s="13"/>
      <c r="P6" s="2">
        <v>1</v>
      </c>
      <c r="Q6" s="3">
        <v>2</v>
      </c>
      <c r="R6" s="5"/>
      <c r="S6" s="5" t="s">
        <v>10</v>
      </c>
      <c r="T6" s="13"/>
      <c r="U6" s="2">
        <v>1</v>
      </c>
      <c r="V6" s="3">
        <v>2</v>
      </c>
      <c r="W6" s="13">
        <v>3</v>
      </c>
      <c r="X6" s="13"/>
      <c r="Y6" s="2">
        <v>1</v>
      </c>
      <c r="Z6" s="3">
        <v>2</v>
      </c>
      <c r="AA6" s="5"/>
      <c r="AB6" s="5" t="s">
        <v>10</v>
      </c>
      <c r="AC6" s="13"/>
      <c r="AD6" s="2">
        <v>1</v>
      </c>
      <c r="AE6" s="3">
        <v>2</v>
      </c>
      <c r="AF6" s="13">
        <v>3</v>
      </c>
      <c r="AG6" s="13"/>
      <c r="AH6" s="2">
        <v>1</v>
      </c>
      <c r="AI6" s="3">
        <v>2</v>
      </c>
      <c r="AJ6" s="5"/>
      <c r="AL6" t="s">
        <v>37</v>
      </c>
      <c r="AM6" t="s">
        <v>36</v>
      </c>
      <c r="AO6" t="s">
        <v>37</v>
      </c>
      <c r="AP6" t="s">
        <v>36</v>
      </c>
    </row>
    <row r="7" spans="1:42" x14ac:dyDescent="0.25">
      <c r="A7" s="1">
        <v>669</v>
      </c>
      <c r="B7" s="15">
        <v>3</v>
      </c>
      <c r="C7" s="8"/>
      <c r="D7" s="9"/>
      <c r="E7" s="15"/>
      <c r="F7" s="15"/>
      <c r="G7" s="8"/>
      <c r="H7" s="9"/>
      <c r="I7" s="1"/>
      <c r="J7" s="1">
        <v>670</v>
      </c>
      <c r="K7" s="14">
        <v>8</v>
      </c>
      <c r="L7" s="6"/>
      <c r="M7" s="7"/>
      <c r="N7" s="14"/>
      <c r="O7" s="14"/>
      <c r="P7" s="6"/>
      <c r="Q7" s="7"/>
      <c r="R7" s="1"/>
      <c r="S7" s="1">
        <v>669</v>
      </c>
      <c r="T7" s="14">
        <v>5</v>
      </c>
      <c r="U7" s="6"/>
      <c r="V7" s="7"/>
      <c r="W7" s="14"/>
      <c r="X7" s="14"/>
      <c r="Y7" s="6"/>
      <c r="Z7" s="7"/>
      <c r="AA7" s="1"/>
      <c r="AB7" s="1">
        <v>671</v>
      </c>
      <c r="AC7" s="14">
        <v>4</v>
      </c>
      <c r="AD7" s="6"/>
      <c r="AE7" s="7"/>
      <c r="AF7" s="14"/>
      <c r="AG7" s="14"/>
      <c r="AH7" s="6"/>
      <c r="AI7" s="7"/>
      <c r="AJ7" s="1"/>
      <c r="AK7">
        <v>1</v>
      </c>
      <c r="AL7" s="31" t="str">
        <f>$B$4</f>
        <v>ZNA B</v>
      </c>
      <c r="AM7" s="18">
        <f>$B$23</f>
        <v>9.6666666666666661</v>
      </c>
      <c r="AO7" s="31" t="str">
        <f>$B$4</f>
        <v>ZNA B</v>
      </c>
      <c r="AP7" s="18">
        <f>$B$23</f>
        <v>9.6666666666666661</v>
      </c>
    </row>
    <row r="8" spans="1:42" x14ac:dyDescent="0.25">
      <c r="A8" s="1">
        <v>672</v>
      </c>
      <c r="B8" s="15">
        <v>6</v>
      </c>
      <c r="C8" s="8"/>
      <c r="D8" s="9"/>
      <c r="E8" s="15"/>
      <c r="F8" s="15"/>
      <c r="G8" s="8"/>
      <c r="H8" s="9"/>
      <c r="I8" s="1"/>
      <c r="J8" s="1">
        <v>674</v>
      </c>
      <c r="K8" s="15">
        <v>4</v>
      </c>
      <c r="L8" s="8"/>
      <c r="M8" s="9"/>
      <c r="N8" s="15"/>
      <c r="O8" s="15"/>
      <c r="P8" s="8"/>
      <c r="Q8" s="9"/>
      <c r="R8" s="1"/>
      <c r="S8" s="1">
        <v>673</v>
      </c>
      <c r="T8" s="15">
        <v>7</v>
      </c>
      <c r="U8" s="8"/>
      <c r="V8" s="9"/>
      <c r="W8" s="15"/>
      <c r="X8" s="15"/>
      <c r="Y8" s="8"/>
      <c r="Z8" s="9"/>
      <c r="AA8" s="1"/>
      <c r="AB8" s="1">
        <v>672</v>
      </c>
      <c r="AC8" s="15">
        <v>9</v>
      </c>
      <c r="AD8" s="8"/>
      <c r="AE8" s="9"/>
      <c r="AF8" s="15"/>
      <c r="AG8" s="15"/>
      <c r="AH8" s="8"/>
      <c r="AI8" s="9"/>
      <c r="AJ8" s="1"/>
      <c r="AK8">
        <v>2</v>
      </c>
      <c r="AL8" s="31" t="str">
        <f>$AC$4</f>
        <v>MZV</v>
      </c>
      <c r="AM8" s="18">
        <f>$AC$23</f>
        <v>9.6666666666666661</v>
      </c>
      <c r="AO8" s="31" t="str">
        <f>$K$4</f>
        <v>KAZSc B</v>
      </c>
      <c r="AP8" s="18">
        <f>$K$23</f>
        <v>9.6333333333333329</v>
      </c>
    </row>
    <row r="9" spans="1:42" x14ac:dyDescent="0.25">
      <c r="A9" s="1">
        <v>676</v>
      </c>
      <c r="B9" s="15">
        <v>4</v>
      </c>
      <c r="C9" s="8"/>
      <c r="D9" s="9"/>
      <c r="E9" s="15"/>
      <c r="F9" s="15"/>
      <c r="G9" s="8"/>
      <c r="H9" s="9"/>
      <c r="I9" s="1"/>
      <c r="J9" s="1">
        <v>679</v>
      </c>
      <c r="K9" s="15">
        <v>10</v>
      </c>
      <c r="L9" s="8"/>
      <c r="M9" s="9"/>
      <c r="N9" s="15"/>
      <c r="O9" s="15"/>
      <c r="P9" s="8"/>
      <c r="Q9" s="9"/>
      <c r="R9" s="1"/>
      <c r="S9" s="1">
        <v>675</v>
      </c>
      <c r="T9" s="15">
        <v>5</v>
      </c>
      <c r="U9" s="8"/>
      <c r="V9" s="9"/>
      <c r="W9" s="15"/>
      <c r="X9" s="15"/>
      <c r="Y9" s="8"/>
      <c r="Z9" s="9"/>
      <c r="AA9" s="1"/>
      <c r="AB9" s="1">
        <v>675</v>
      </c>
      <c r="AC9" s="15">
        <v>7</v>
      </c>
      <c r="AD9" s="8"/>
      <c r="AE9" s="9"/>
      <c r="AF9" s="15"/>
      <c r="AG9" s="15"/>
      <c r="AH9" s="8"/>
      <c r="AI9" s="9"/>
      <c r="AJ9" s="1"/>
      <c r="AK9">
        <v>3</v>
      </c>
      <c r="AL9" s="31" t="str">
        <f>$T$25</f>
        <v>ROSC B</v>
      </c>
      <c r="AM9" s="18">
        <f>$T$44</f>
        <v>9.65</v>
      </c>
      <c r="AO9" s="31" t="str">
        <f>$T$4</f>
        <v>DZO</v>
      </c>
      <c r="AP9" s="18">
        <f>$T$23</f>
        <v>9.4</v>
      </c>
    </row>
    <row r="10" spans="1:42" x14ac:dyDescent="0.25">
      <c r="A10" s="1">
        <v>680</v>
      </c>
      <c r="B10" s="15">
        <v>7</v>
      </c>
      <c r="C10" s="8"/>
      <c r="D10" s="9"/>
      <c r="E10" s="15"/>
      <c r="F10" s="15"/>
      <c r="G10" s="8"/>
      <c r="H10" s="9"/>
      <c r="I10" s="1"/>
      <c r="J10" s="1">
        <v>681</v>
      </c>
      <c r="K10" s="15"/>
      <c r="L10" s="8"/>
      <c r="M10" s="9"/>
      <c r="N10" s="15"/>
      <c r="O10" s="15"/>
      <c r="P10" s="8"/>
      <c r="Q10" s="9"/>
      <c r="R10" s="1"/>
      <c r="S10" s="1">
        <v>679</v>
      </c>
      <c r="T10" s="15">
        <v>15</v>
      </c>
      <c r="U10" s="8">
        <v>1</v>
      </c>
      <c r="V10" s="9"/>
      <c r="W10" s="15"/>
      <c r="X10" s="15"/>
      <c r="Y10" s="8"/>
      <c r="Z10" s="9"/>
      <c r="AA10" s="1"/>
      <c r="AB10" s="1">
        <v>682</v>
      </c>
      <c r="AC10" s="15"/>
      <c r="AD10" s="8"/>
      <c r="AE10" s="9"/>
      <c r="AF10" s="15"/>
      <c r="AG10" s="15"/>
      <c r="AH10" s="8"/>
      <c r="AI10" s="9"/>
      <c r="AJ10" s="1"/>
      <c r="AK10">
        <v>4</v>
      </c>
      <c r="AL10" s="31" t="str">
        <f>$K$4</f>
        <v>KAZSc B</v>
      </c>
      <c r="AM10" s="18">
        <f>$K$23</f>
        <v>9.6333333333333329</v>
      </c>
      <c r="AO10" s="31" t="str">
        <f>$AC$4</f>
        <v>MZV</v>
      </c>
      <c r="AP10" s="18">
        <f>$AC$23</f>
        <v>9.6666666666666661</v>
      </c>
    </row>
    <row r="11" spans="1:42" x14ac:dyDescent="0.25">
      <c r="A11" s="1">
        <v>681</v>
      </c>
      <c r="B11" s="15"/>
      <c r="C11" s="8"/>
      <c r="D11" s="9"/>
      <c r="E11" s="15"/>
      <c r="F11" s="15"/>
      <c r="G11" s="8"/>
      <c r="H11" s="9"/>
      <c r="I11" s="1"/>
      <c r="J11" s="1">
        <v>685</v>
      </c>
      <c r="K11" s="15"/>
      <c r="L11" s="8"/>
      <c r="M11" s="9"/>
      <c r="N11" s="15"/>
      <c r="O11" s="15"/>
      <c r="P11" s="8"/>
      <c r="Q11" s="9"/>
      <c r="R11" s="1"/>
      <c r="S11" s="1">
        <v>683</v>
      </c>
      <c r="T11" s="15"/>
      <c r="U11" s="8"/>
      <c r="V11" s="9"/>
      <c r="W11" s="15"/>
      <c r="X11" s="15"/>
      <c r="Y11" s="8"/>
      <c r="Z11" s="9"/>
      <c r="AA11" s="1"/>
      <c r="AB11" s="1">
        <v>685</v>
      </c>
      <c r="AC11" s="15"/>
      <c r="AD11" s="8"/>
      <c r="AE11" s="9"/>
      <c r="AF11" s="15"/>
      <c r="AG11" s="15"/>
      <c r="AH11" s="8"/>
      <c r="AI11" s="9"/>
      <c r="AJ11" s="1"/>
      <c r="AK11">
        <v>5</v>
      </c>
      <c r="AL11" s="31" t="str">
        <f>$K$25</f>
        <v>MZVA</v>
      </c>
      <c r="AM11" s="18">
        <f>$K$44</f>
        <v>9.5833333333333339</v>
      </c>
      <c r="AO11" s="31" t="str">
        <f>$B$25</f>
        <v>RSCM</v>
      </c>
      <c r="AP11" s="18">
        <f>$B$44</f>
        <v>9.5166666666666675</v>
      </c>
    </row>
    <row r="12" spans="1:42" x14ac:dyDescent="0.25">
      <c r="A12" s="1">
        <v>686</v>
      </c>
      <c r="B12" s="15"/>
      <c r="C12" s="8"/>
      <c r="D12" s="9"/>
      <c r="E12" s="15"/>
      <c r="F12" s="15"/>
      <c r="G12" s="8"/>
      <c r="H12" s="9"/>
      <c r="I12" s="1"/>
      <c r="J12" s="1">
        <v>688</v>
      </c>
      <c r="K12" s="15"/>
      <c r="L12" s="8"/>
      <c r="M12" s="9"/>
      <c r="N12" s="15"/>
      <c r="O12" s="15"/>
      <c r="P12" s="8"/>
      <c r="Q12" s="9"/>
      <c r="R12" s="1"/>
      <c r="S12" s="1">
        <v>687</v>
      </c>
      <c r="T12" s="15"/>
      <c r="U12" s="8"/>
      <c r="V12" s="9"/>
      <c r="W12" s="15"/>
      <c r="X12" s="15"/>
      <c r="Y12" s="8"/>
      <c r="Z12" s="9"/>
      <c r="AA12" s="1"/>
      <c r="AB12" s="1">
        <v>689</v>
      </c>
      <c r="AC12" s="15"/>
      <c r="AD12" s="8"/>
      <c r="AE12" s="9"/>
      <c r="AF12" s="15"/>
      <c r="AG12" s="15"/>
      <c r="AH12" s="8"/>
      <c r="AI12" s="9"/>
      <c r="AJ12" s="1"/>
      <c r="AK12">
        <v>6</v>
      </c>
      <c r="AL12" s="31" t="str">
        <f>$B$25</f>
        <v>RSCM</v>
      </c>
      <c r="AM12" s="18">
        <f>$B$44</f>
        <v>9.5166666666666675</v>
      </c>
      <c r="AO12" s="31" t="str">
        <f>$K$25</f>
        <v>MZVA</v>
      </c>
      <c r="AP12" s="18">
        <f>$K$44</f>
        <v>9.5833333333333339</v>
      </c>
    </row>
    <row r="13" spans="1:42" x14ac:dyDescent="0.25">
      <c r="A13" s="1">
        <v>689</v>
      </c>
      <c r="B13" s="15"/>
      <c r="C13" s="8"/>
      <c r="D13" s="9"/>
      <c r="E13" s="15"/>
      <c r="F13" s="15"/>
      <c r="G13" s="8"/>
      <c r="H13" s="9"/>
      <c r="I13" s="1"/>
      <c r="J13" s="1">
        <v>691</v>
      </c>
      <c r="K13" s="15"/>
      <c r="L13" s="8"/>
      <c r="M13" s="9"/>
      <c r="N13" s="15"/>
      <c r="O13" s="15"/>
      <c r="P13" s="8"/>
      <c r="Q13" s="9"/>
      <c r="R13" s="1"/>
      <c r="S13" s="1">
        <v>690</v>
      </c>
      <c r="T13" s="15"/>
      <c r="U13" s="8"/>
      <c r="V13" s="9"/>
      <c r="W13" s="15"/>
      <c r="X13" s="15"/>
      <c r="Y13" s="8"/>
      <c r="Z13" s="9"/>
      <c r="AA13" s="1"/>
      <c r="AB13" s="1">
        <v>692</v>
      </c>
      <c r="AC13" s="15"/>
      <c r="AD13" s="8"/>
      <c r="AE13" s="9"/>
      <c r="AF13" s="15"/>
      <c r="AG13" s="15"/>
      <c r="AH13" s="8"/>
      <c r="AI13" s="9"/>
      <c r="AJ13" s="1"/>
      <c r="AK13">
        <v>7</v>
      </c>
      <c r="AL13" s="31" t="str">
        <f>$T$4</f>
        <v>DZO</v>
      </c>
      <c r="AM13" s="18">
        <f>$T$23</f>
        <v>9.4</v>
      </c>
      <c r="AO13" s="31" t="str">
        <f>$T$25</f>
        <v>ROSC B</v>
      </c>
      <c r="AP13" s="18">
        <f>$T$44</f>
        <v>9.65</v>
      </c>
    </row>
    <row r="14" spans="1:42" x14ac:dyDescent="0.25">
      <c r="A14" s="1">
        <v>690</v>
      </c>
      <c r="B14" s="15"/>
      <c r="C14" s="8"/>
      <c r="D14" s="9"/>
      <c r="E14" s="15"/>
      <c r="F14" s="15"/>
      <c r="G14" s="8"/>
      <c r="H14" s="9"/>
      <c r="I14" s="1"/>
      <c r="J14" s="1">
        <v>695</v>
      </c>
      <c r="K14" s="15"/>
      <c r="L14" s="8"/>
      <c r="M14" s="9"/>
      <c r="N14" s="15"/>
      <c r="O14" s="15"/>
      <c r="P14" s="8"/>
      <c r="Q14" s="9"/>
      <c r="R14" s="1"/>
      <c r="S14" s="1">
        <v>694</v>
      </c>
      <c r="T14" s="15"/>
      <c r="U14" s="8"/>
      <c r="V14" s="9"/>
      <c r="W14" s="15"/>
      <c r="X14" s="15"/>
      <c r="Y14" s="8"/>
      <c r="Z14" s="9"/>
      <c r="AA14" s="1"/>
      <c r="AB14" s="1">
        <v>693</v>
      </c>
      <c r="AC14" s="15"/>
      <c r="AD14" s="8"/>
      <c r="AE14" s="9"/>
      <c r="AF14" s="15"/>
      <c r="AG14" s="15"/>
      <c r="AH14" s="8"/>
      <c r="AI14" s="9"/>
      <c r="AJ14" s="1"/>
    </row>
    <row r="15" spans="1:42" x14ac:dyDescent="0.25">
      <c r="A15" s="1">
        <v>699</v>
      </c>
      <c r="B15" s="19"/>
      <c r="C15" s="20"/>
      <c r="D15" s="21"/>
      <c r="E15" s="19"/>
      <c r="F15" s="19"/>
      <c r="G15" s="20"/>
      <c r="H15" s="21"/>
      <c r="I15" s="1"/>
      <c r="J15" s="1">
        <v>700</v>
      </c>
      <c r="K15" s="15"/>
      <c r="L15" s="8"/>
      <c r="M15" s="9"/>
      <c r="N15" s="15"/>
      <c r="O15" s="15"/>
      <c r="P15" s="8"/>
      <c r="Q15" s="9"/>
      <c r="R15" s="1"/>
      <c r="S15" s="1">
        <v>697</v>
      </c>
      <c r="T15" s="15"/>
      <c r="U15" s="8"/>
      <c r="V15" s="9"/>
      <c r="W15" s="15"/>
      <c r="X15" s="15"/>
      <c r="Y15" s="8"/>
      <c r="Z15" s="9"/>
      <c r="AA15" s="1"/>
      <c r="AB15" s="1">
        <v>697</v>
      </c>
      <c r="AC15" s="15"/>
      <c r="AD15" s="8"/>
      <c r="AE15" s="9"/>
      <c r="AF15" s="15"/>
      <c r="AG15" s="15"/>
      <c r="AH15" s="8"/>
      <c r="AI15" s="9"/>
      <c r="AJ15" s="1"/>
      <c r="AL15" s="31"/>
      <c r="AM15" s="18"/>
    </row>
    <row r="16" spans="1:42" x14ac:dyDescent="0.25">
      <c r="A16" s="1">
        <v>702</v>
      </c>
      <c r="B16" s="15"/>
      <c r="C16" s="8"/>
      <c r="D16" s="9"/>
      <c r="E16" s="15"/>
      <c r="F16" s="15"/>
      <c r="G16" s="8"/>
      <c r="H16" s="9"/>
      <c r="I16" s="1"/>
      <c r="J16" s="1">
        <v>702</v>
      </c>
      <c r="K16" s="15"/>
      <c r="L16" s="8"/>
      <c r="M16" s="9"/>
      <c r="N16" s="15"/>
      <c r="O16" s="15"/>
      <c r="P16" s="8"/>
      <c r="Q16" s="9"/>
      <c r="R16" s="1"/>
      <c r="S16" s="1">
        <v>700</v>
      </c>
      <c r="T16" s="15"/>
      <c r="U16" s="8"/>
      <c r="V16" s="9"/>
      <c r="W16" s="15"/>
      <c r="X16" s="15"/>
      <c r="Y16" s="8"/>
      <c r="Z16" s="9"/>
      <c r="AA16" s="1"/>
      <c r="AB16" s="1">
        <v>703</v>
      </c>
      <c r="AC16" s="15"/>
      <c r="AD16" s="8"/>
      <c r="AE16" s="9"/>
      <c r="AF16" s="15"/>
      <c r="AG16" s="15"/>
      <c r="AH16" s="8"/>
      <c r="AI16" s="9"/>
      <c r="AJ16" s="1"/>
    </row>
    <row r="17" spans="1:36" x14ac:dyDescent="0.25">
      <c r="A17" s="1">
        <v>704</v>
      </c>
      <c r="B17" s="15"/>
      <c r="C17" s="8"/>
      <c r="D17" s="9"/>
      <c r="E17" s="15"/>
      <c r="F17" s="15"/>
      <c r="G17" s="8"/>
      <c r="H17" s="9"/>
      <c r="I17" s="1"/>
      <c r="J17" s="1">
        <v>705</v>
      </c>
      <c r="K17" s="16"/>
      <c r="L17" s="10"/>
      <c r="M17" s="11"/>
      <c r="N17" s="16"/>
      <c r="O17" s="16"/>
      <c r="P17" s="10"/>
      <c r="Q17" s="11"/>
      <c r="R17" s="1"/>
      <c r="S17" s="1">
        <v>701</v>
      </c>
      <c r="T17" s="16"/>
      <c r="U17" s="10"/>
      <c r="V17" s="11"/>
      <c r="W17" s="16"/>
      <c r="X17" s="16"/>
      <c r="Y17" s="10"/>
      <c r="Z17" s="11"/>
      <c r="AA17" s="1"/>
      <c r="AB17" s="1">
        <v>705</v>
      </c>
      <c r="AC17" s="16"/>
      <c r="AD17" s="10"/>
      <c r="AE17" s="11"/>
      <c r="AF17" s="16"/>
      <c r="AG17" s="16"/>
      <c r="AH17" s="10"/>
      <c r="AI17" s="11"/>
      <c r="AJ17" s="1"/>
    </row>
    <row r="18" spans="1:36" ht="15.75" thickBot="1" x14ac:dyDescent="0.3">
      <c r="A18" s="1">
        <v>706</v>
      </c>
      <c r="B18" s="15"/>
      <c r="C18" s="8"/>
      <c r="D18" s="9"/>
      <c r="E18" s="15"/>
      <c r="F18" s="15"/>
      <c r="G18" s="8"/>
      <c r="H18" s="9"/>
      <c r="I18" s="1"/>
      <c r="J18" s="1">
        <v>710</v>
      </c>
      <c r="K18" s="15"/>
      <c r="L18" s="8"/>
      <c r="M18" s="9"/>
      <c r="N18" s="15"/>
      <c r="O18" s="15"/>
      <c r="P18" s="8"/>
      <c r="Q18" s="9"/>
      <c r="R18" s="1"/>
      <c r="S18" s="1">
        <v>708</v>
      </c>
      <c r="T18" s="15"/>
      <c r="U18" s="8"/>
      <c r="V18" s="9"/>
      <c r="W18" s="15"/>
      <c r="X18" s="15"/>
      <c r="Y18" s="8"/>
      <c r="Z18" s="9"/>
      <c r="AA18" s="1"/>
      <c r="AB18" s="1">
        <v>709</v>
      </c>
      <c r="AC18" s="15"/>
      <c r="AD18" s="8"/>
      <c r="AE18" s="9"/>
      <c r="AF18" s="15"/>
      <c r="AG18" s="15"/>
      <c r="AH18" s="8"/>
      <c r="AI18" s="9"/>
      <c r="AJ18" s="1"/>
    </row>
    <row r="19" spans="1:36" ht="15.75" thickBot="1" x14ac:dyDescent="0.3">
      <c r="A19" s="1"/>
      <c r="B19" s="23">
        <f t="shared" ref="B19:H19" si="0">SUM(B7:B18)</f>
        <v>20</v>
      </c>
      <c r="C19" s="24">
        <f t="shared" si="0"/>
        <v>0</v>
      </c>
      <c r="D19" s="24">
        <f t="shared" si="0"/>
        <v>0</v>
      </c>
      <c r="E19" s="24">
        <f t="shared" si="0"/>
        <v>0</v>
      </c>
      <c r="F19" s="24">
        <f t="shared" si="0"/>
        <v>0</v>
      </c>
      <c r="G19" s="24">
        <f t="shared" si="0"/>
        <v>0</v>
      </c>
      <c r="H19" s="22">
        <f t="shared" si="0"/>
        <v>0</v>
      </c>
      <c r="I19" s="5"/>
      <c r="J19" s="1"/>
      <c r="K19" s="23">
        <f t="shared" ref="K19:Q19" si="1">SUM(K7:K18)</f>
        <v>22</v>
      </c>
      <c r="L19" s="24">
        <f t="shared" si="1"/>
        <v>0</v>
      </c>
      <c r="M19" s="24">
        <f t="shared" si="1"/>
        <v>0</v>
      </c>
      <c r="N19" s="24">
        <f t="shared" si="1"/>
        <v>0</v>
      </c>
      <c r="O19" s="24">
        <f t="shared" si="1"/>
        <v>0</v>
      </c>
      <c r="P19" s="24">
        <f t="shared" si="1"/>
        <v>0</v>
      </c>
      <c r="Q19" s="22">
        <f t="shared" si="1"/>
        <v>0</v>
      </c>
      <c r="R19" s="5"/>
      <c r="S19" s="1"/>
      <c r="T19" s="23">
        <f t="shared" ref="T19:Z19" si="2">SUM(T7:T18)</f>
        <v>32</v>
      </c>
      <c r="U19" s="24">
        <f t="shared" si="2"/>
        <v>1</v>
      </c>
      <c r="V19" s="24">
        <f t="shared" si="2"/>
        <v>0</v>
      </c>
      <c r="W19" s="24">
        <f t="shared" si="2"/>
        <v>0</v>
      </c>
      <c r="X19" s="24">
        <f t="shared" si="2"/>
        <v>0</v>
      </c>
      <c r="Y19" s="24">
        <f t="shared" si="2"/>
        <v>0</v>
      </c>
      <c r="Z19" s="22">
        <f t="shared" si="2"/>
        <v>0</v>
      </c>
      <c r="AA19" s="5"/>
      <c r="AB19" s="1"/>
      <c r="AC19" s="23">
        <f t="shared" ref="AC19:AI19" si="3">SUM(AC7:AC18)</f>
        <v>20</v>
      </c>
      <c r="AD19" s="24">
        <f t="shared" si="3"/>
        <v>0</v>
      </c>
      <c r="AE19" s="24">
        <f t="shared" si="3"/>
        <v>0</v>
      </c>
      <c r="AF19" s="24">
        <f t="shared" si="3"/>
        <v>0</v>
      </c>
      <c r="AG19" s="24">
        <f t="shared" si="3"/>
        <v>0</v>
      </c>
      <c r="AH19" s="24">
        <f t="shared" si="3"/>
        <v>0</v>
      </c>
      <c r="AI19" s="22">
        <f t="shared" si="3"/>
        <v>0</v>
      </c>
      <c r="AJ19" s="5"/>
    </row>
    <row r="20" spans="1:36" ht="15.75" thickBot="1" x14ac:dyDescent="0.3">
      <c r="A20" s="1"/>
      <c r="B20" s="25">
        <f>B19*0.5</f>
        <v>10</v>
      </c>
      <c r="C20" s="26">
        <f>C19*2</f>
        <v>0</v>
      </c>
      <c r="D20" s="26">
        <f>D19*3</f>
        <v>0</v>
      </c>
      <c r="E20" s="26">
        <f>E19*10</f>
        <v>0</v>
      </c>
      <c r="F20" s="26">
        <f>F19*2.5</f>
        <v>0</v>
      </c>
      <c r="G20" s="27">
        <f>G19*3</f>
        <v>0</v>
      </c>
      <c r="H20" s="28">
        <f>H19*4</f>
        <v>0</v>
      </c>
      <c r="I20" s="1"/>
      <c r="J20" s="1"/>
      <c r="K20" s="25">
        <f>K19*0.5</f>
        <v>11</v>
      </c>
      <c r="L20" s="26">
        <f>L19*2</f>
        <v>0</v>
      </c>
      <c r="M20" s="26">
        <f>M19*3</f>
        <v>0</v>
      </c>
      <c r="N20" s="26">
        <f>N19*10</f>
        <v>0</v>
      </c>
      <c r="O20" s="26">
        <f>O19*2.5</f>
        <v>0</v>
      </c>
      <c r="P20" s="27">
        <f>P19*3</f>
        <v>0</v>
      </c>
      <c r="Q20" s="28">
        <f>Q19*4</f>
        <v>0</v>
      </c>
      <c r="R20" s="1"/>
      <c r="S20" s="1"/>
      <c r="T20" s="25">
        <f>T19*0.5</f>
        <v>16</v>
      </c>
      <c r="U20" s="26">
        <f>U19*2</f>
        <v>2</v>
      </c>
      <c r="V20" s="26">
        <f>V19*3</f>
        <v>0</v>
      </c>
      <c r="W20" s="26">
        <f>W19*10</f>
        <v>0</v>
      </c>
      <c r="X20" s="26">
        <f>X19*2.5</f>
        <v>0</v>
      </c>
      <c r="Y20" s="27">
        <f>Y19*3</f>
        <v>0</v>
      </c>
      <c r="Z20" s="28">
        <f>Z19*4</f>
        <v>0</v>
      </c>
      <c r="AA20" s="1"/>
      <c r="AB20" s="1"/>
      <c r="AC20" s="25">
        <f>AC19*0.5</f>
        <v>10</v>
      </c>
      <c r="AD20" s="26">
        <f>AD19*2</f>
        <v>0</v>
      </c>
      <c r="AE20" s="26">
        <f>AE19*3</f>
        <v>0</v>
      </c>
      <c r="AF20" s="26">
        <f>AF19*10</f>
        <v>0</v>
      </c>
      <c r="AG20" s="26">
        <f>AG19*2.5</f>
        <v>0</v>
      </c>
      <c r="AH20" s="27">
        <f>AH19*3</f>
        <v>0</v>
      </c>
      <c r="AI20" s="28">
        <f>AI19*4</f>
        <v>0</v>
      </c>
      <c r="AJ20" s="1"/>
    </row>
    <row r="21" spans="1:36" ht="15.75" thickBot="1" x14ac:dyDescent="0.3">
      <c r="A21" s="1"/>
      <c r="B21" s="53">
        <f>SUM(B20:H20)</f>
        <v>10</v>
      </c>
      <c r="C21" s="54"/>
      <c r="D21" s="54"/>
      <c r="E21" s="54"/>
      <c r="F21" s="54"/>
      <c r="G21" s="54"/>
      <c r="H21" s="55"/>
      <c r="I21" s="1"/>
      <c r="J21" s="1"/>
      <c r="K21" s="53">
        <f>SUM(K20:Q20)</f>
        <v>11</v>
      </c>
      <c r="L21" s="54"/>
      <c r="M21" s="54"/>
      <c r="N21" s="54"/>
      <c r="O21" s="54"/>
      <c r="P21" s="54"/>
      <c r="Q21" s="55"/>
      <c r="R21" s="1"/>
      <c r="S21" s="1"/>
      <c r="T21" s="53">
        <f>SUM(T20:Z20)</f>
        <v>18</v>
      </c>
      <c r="U21" s="54"/>
      <c r="V21" s="54"/>
      <c r="W21" s="54"/>
      <c r="X21" s="54"/>
      <c r="Y21" s="54"/>
      <c r="Z21" s="55"/>
      <c r="AA21" s="1"/>
      <c r="AB21" s="1"/>
      <c r="AC21" s="53">
        <f>SUM(AC20:AI20)</f>
        <v>10</v>
      </c>
      <c r="AD21" s="54"/>
      <c r="AE21" s="54"/>
      <c r="AF21" s="54"/>
      <c r="AG21" s="54"/>
      <c r="AH21" s="54"/>
      <c r="AI21" s="55"/>
      <c r="AJ21" s="1"/>
    </row>
    <row r="22" spans="1:36" ht="15.75" thickBot="1" x14ac:dyDescent="0.3">
      <c r="A22" s="1">
        <v>300</v>
      </c>
      <c r="B22" s="70">
        <f>$A$22-B21</f>
        <v>290</v>
      </c>
      <c r="C22" s="71"/>
      <c r="D22" s="71"/>
      <c r="E22" s="71"/>
      <c r="F22" s="71"/>
      <c r="G22" s="71"/>
      <c r="H22" s="72"/>
      <c r="I22" s="29"/>
      <c r="J22" s="1">
        <v>300</v>
      </c>
      <c r="K22" s="70">
        <f>$A$22-K21</f>
        <v>289</v>
      </c>
      <c r="L22" s="71"/>
      <c r="M22" s="71"/>
      <c r="N22" s="71"/>
      <c r="O22" s="71"/>
      <c r="P22" s="71"/>
      <c r="Q22" s="72"/>
      <c r="R22" s="29"/>
      <c r="S22" s="1">
        <v>300</v>
      </c>
      <c r="T22" s="70">
        <f>$A$22-T21</f>
        <v>282</v>
      </c>
      <c r="U22" s="71"/>
      <c r="V22" s="71"/>
      <c r="W22" s="71"/>
      <c r="X22" s="71"/>
      <c r="Y22" s="71"/>
      <c r="Z22" s="72"/>
      <c r="AA22" s="29"/>
      <c r="AB22" s="1">
        <v>300</v>
      </c>
      <c r="AC22" s="70">
        <f>$A$22-AC21</f>
        <v>290</v>
      </c>
      <c r="AD22" s="71"/>
      <c r="AE22" s="71"/>
      <c r="AF22" s="71"/>
      <c r="AG22" s="71"/>
      <c r="AH22" s="71"/>
      <c r="AI22" s="72"/>
      <c r="AJ22" s="29"/>
    </row>
    <row r="23" spans="1:36" ht="15.75" thickBot="1" x14ac:dyDescent="0.3">
      <c r="A23" s="1">
        <v>10</v>
      </c>
      <c r="B23" s="59">
        <f>B22/30</f>
        <v>9.6666666666666661</v>
      </c>
      <c r="C23" s="60"/>
      <c r="D23" s="60"/>
      <c r="E23" s="60"/>
      <c r="F23" s="60"/>
      <c r="G23" s="60"/>
      <c r="H23" s="61"/>
      <c r="I23" s="30"/>
      <c r="J23" s="1">
        <v>10</v>
      </c>
      <c r="K23" s="59">
        <f>K22/30</f>
        <v>9.6333333333333329</v>
      </c>
      <c r="L23" s="60"/>
      <c r="M23" s="60"/>
      <c r="N23" s="60"/>
      <c r="O23" s="60"/>
      <c r="P23" s="60"/>
      <c r="Q23" s="61"/>
      <c r="R23" s="30"/>
      <c r="S23" s="1">
        <v>10</v>
      </c>
      <c r="T23" s="59">
        <f>T22/30</f>
        <v>9.4</v>
      </c>
      <c r="U23" s="60"/>
      <c r="V23" s="60"/>
      <c r="W23" s="60"/>
      <c r="X23" s="60"/>
      <c r="Y23" s="60"/>
      <c r="Z23" s="61"/>
      <c r="AA23" s="30"/>
      <c r="AB23" s="1">
        <v>10</v>
      </c>
      <c r="AC23" s="59">
        <f>AC22/30</f>
        <v>9.6666666666666661</v>
      </c>
      <c r="AD23" s="60"/>
      <c r="AE23" s="60"/>
      <c r="AF23" s="60"/>
      <c r="AG23" s="60"/>
      <c r="AH23" s="60"/>
      <c r="AI23" s="61"/>
      <c r="AJ23" s="30"/>
    </row>
    <row r="24" spans="1:36" ht="15.75" thickBot="1" x14ac:dyDescent="0.3"/>
    <row r="25" spans="1:36" ht="15.75" thickBot="1" x14ac:dyDescent="0.3">
      <c r="A25" s="1"/>
      <c r="B25" s="48" t="s">
        <v>51</v>
      </c>
      <c r="C25" s="49"/>
      <c r="D25" s="49"/>
      <c r="E25" s="49"/>
      <c r="F25" s="49"/>
      <c r="G25" s="49"/>
      <c r="H25" s="50"/>
      <c r="J25" s="1"/>
      <c r="K25" s="48" t="s">
        <v>52</v>
      </c>
      <c r="L25" s="49"/>
      <c r="M25" s="49"/>
      <c r="N25" s="49"/>
      <c r="O25" s="49"/>
      <c r="P25" s="49"/>
      <c r="Q25" s="50"/>
      <c r="S25" s="1"/>
      <c r="T25" s="48" t="s">
        <v>53</v>
      </c>
      <c r="U25" s="49"/>
      <c r="V25" s="49"/>
      <c r="W25" s="49"/>
      <c r="X25" s="49"/>
      <c r="Y25" s="49"/>
      <c r="Z25" s="50"/>
      <c r="AB25" s="34"/>
      <c r="AC25" s="36"/>
      <c r="AD25" s="36"/>
      <c r="AE25" s="36"/>
      <c r="AF25" s="36"/>
      <c r="AG25" s="36"/>
      <c r="AH25" s="36"/>
      <c r="AI25" s="36"/>
    </row>
    <row r="26" spans="1:36" x14ac:dyDescent="0.25">
      <c r="A26" s="1"/>
      <c r="B26" s="12" t="s">
        <v>1</v>
      </c>
      <c r="C26" s="51" t="s">
        <v>2</v>
      </c>
      <c r="D26" s="52"/>
      <c r="E26" s="12" t="s">
        <v>3</v>
      </c>
      <c r="F26" s="12" t="s">
        <v>4</v>
      </c>
      <c r="G26" s="51" t="s">
        <v>5</v>
      </c>
      <c r="H26" s="52"/>
      <c r="J26" s="1"/>
      <c r="K26" s="12" t="s">
        <v>1</v>
      </c>
      <c r="L26" s="51" t="s">
        <v>2</v>
      </c>
      <c r="M26" s="52"/>
      <c r="N26" s="12" t="s">
        <v>3</v>
      </c>
      <c r="O26" s="12" t="s">
        <v>4</v>
      </c>
      <c r="P26" s="51" t="s">
        <v>5</v>
      </c>
      <c r="Q26" s="52"/>
      <c r="S26" s="1"/>
      <c r="T26" s="12" t="s">
        <v>1</v>
      </c>
      <c r="U26" s="51" t="s">
        <v>2</v>
      </c>
      <c r="V26" s="52"/>
      <c r="W26" s="12" t="s">
        <v>3</v>
      </c>
      <c r="X26" s="12" t="s">
        <v>4</v>
      </c>
      <c r="Y26" s="51" t="s">
        <v>5</v>
      </c>
      <c r="Z26" s="52"/>
      <c r="AB26" s="34"/>
      <c r="AC26" s="34"/>
      <c r="AD26" s="36"/>
      <c r="AE26" s="36"/>
      <c r="AF26" s="34"/>
      <c r="AG26" s="34"/>
      <c r="AH26" s="36"/>
      <c r="AI26" s="36"/>
    </row>
    <row r="27" spans="1:36" ht="15.75" thickBot="1" x14ac:dyDescent="0.3">
      <c r="A27" s="5" t="s">
        <v>10</v>
      </c>
      <c r="B27" s="13"/>
      <c r="C27" s="2">
        <v>1</v>
      </c>
      <c r="D27" s="3">
        <v>2</v>
      </c>
      <c r="E27" s="13">
        <v>3</v>
      </c>
      <c r="F27" s="13"/>
      <c r="G27" s="2">
        <v>1</v>
      </c>
      <c r="H27" s="3">
        <v>2</v>
      </c>
      <c r="J27" s="5" t="s">
        <v>10</v>
      </c>
      <c r="K27" s="13"/>
      <c r="L27" s="2">
        <v>1</v>
      </c>
      <c r="M27" s="3">
        <v>2</v>
      </c>
      <c r="N27" s="13">
        <v>3</v>
      </c>
      <c r="O27" s="13"/>
      <c r="P27" s="2">
        <v>1</v>
      </c>
      <c r="Q27" s="3">
        <v>2</v>
      </c>
      <c r="S27" s="5" t="s">
        <v>10</v>
      </c>
      <c r="T27" s="13"/>
      <c r="U27" s="2">
        <v>1</v>
      </c>
      <c r="V27" s="3">
        <v>2</v>
      </c>
      <c r="W27" s="13">
        <v>3</v>
      </c>
      <c r="X27" s="13"/>
      <c r="Y27" s="2">
        <v>1</v>
      </c>
      <c r="Z27" s="3">
        <v>2</v>
      </c>
      <c r="AB27" s="34"/>
      <c r="AC27" s="34"/>
      <c r="AD27" s="34"/>
      <c r="AE27" s="34"/>
      <c r="AF27" s="34"/>
      <c r="AG27" s="34"/>
      <c r="AH27" s="34"/>
      <c r="AI27" s="34"/>
    </row>
    <row r="28" spans="1:36" x14ac:dyDescent="0.25">
      <c r="A28" s="1">
        <v>674</v>
      </c>
      <c r="B28" s="14">
        <v>10</v>
      </c>
      <c r="C28" s="6"/>
      <c r="D28" s="7"/>
      <c r="E28" s="14"/>
      <c r="F28" s="14"/>
      <c r="G28" s="6"/>
      <c r="H28" s="7"/>
      <c r="J28" s="1">
        <v>670</v>
      </c>
      <c r="K28" s="14">
        <v>4</v>
      </c>
      <c r="L28" s="6"/>
      <c r="M28" s="7"/>
      <c r="N28" s="14"/>
      <c r="O28" s="14"/>
      <c r="P28" s="6"/>
      <c r="Q28" s="7"/>
      <c r="S28" s="1">
        <v>671</v>
      </c>
      <c r="T28" s="14">
        <v>7</v>
      </c>
      <c r="U28" s="6"/>
      <c r="V28" s="7"/>
      <c r="W28" s="14"/>
      <c r="X28" s="14"/>
      <c r="Y28" s="6"/>
      <c r="Z28" s="7"/>
      <c r="AB28" s="34"/>
      <c r="AC28" s="34"/>
      <c r="AD28" s="34"/>
      <c r="AE28" s="34"/>
      <c r="AF28" s="34"/>
      <c r="AG28" s="34"/>
      <c r="AH28" s="34"/>
      <c r="AI28" s="34"/>
    </row>
    <row r="29" spans="1:36" x14ac:dyDescent="0.25">
      <c r="A29" s="1">
        <v>677</v>
      </c>
      <c r="B29" s="15">
        <v>8</v>
      </c>
      <c r="C29" s="8"/>
      <c r="D29" s="9"/>
      <c r="E29" s="15"/>
      <c r="F29" s="15"/>
      <c r="G29" s="8"/>
      <c r="H29" s="9"/>
      <c r="J29" s="1">
        <v>673</v>
      </c>
      <c r="K29" s="15">
        <v>7</v>
      </c>
      <c r="L29" s="8"/>
      <c r="M29" s="9"/>
      <c r="N29" s="15"/>
      <c r="O29" s="15"/>
      <c r="P29" s="8"/>
      <c r="Q29" s="9"/>
      <c r="S29" s="1">
        <v>676</v>
      </c>
      <c r="T29" s="15">
        <v>9</v>
      </c>
      <c r="U29" s="8"/>
      <c r="V29" s="9"/>
      <c r="W29" s="15"/>
      <c r="X29" s="15"/>
      <c r="Y29" s="8"/>
      <c r="Z29" s="9"/>
      <c r="AB29" s="34"/>
      <c r="AC29" s="34"/>
      <c r="AD29" s="34"/>
      <c r="AE29" s="34"/>
      <c r="AF29" s="34"/>
      <c r="AG29" s="34"/>
      <c r="AH29" s="34"/>
      <c r="AI29" s="34"/>
    </row>
    <row r="30" spans="1:36" x14ac:dyDescent="0.25">
      <c r="A30" s="1">
        <v>678</v>
      </c>
      <c r="B30" s="15">
        <v>11</v>
      </c>
      <c r="C30" s="8"/>
      <c r="D30" s="9"/>
      <c r="E30" s="15"/>
      <c r="F30" s="15"/>
      <c r="G30" s="8"/>
      <c r="H30" s="9"/>
      <c r="J30" s="1">
        <v>677</v>
      </c>
      <c r="K30" s="15">
        <v>7</v>
      </c>
      <c r="L30" s="8"/>
      <c r="M30" s="9"/>
      <c r="N30" s="15"/>
      <c r="O30" s="15"/>
      <c r="P30" s="8"/>
      <c r="Q30" s="9"/>
      <c r="S30" s="1">
        <v>678</v>
      </c>
      <c r="T30" s="15">
        <v>5</v>
      </c>
      <c r="U30" s="8"/>
      <c r="V30" s="9"/>
      <c r="W30" s="15"/>
      <c r="X30" s="15"/>
      <c r="Y30" s="8"/>
      <c r="Z30" s="9"/>
      <c r="AB30" s="34"/>
      <c r="AC30" s="34"/>
      <c r="AD30" s="34"/>
      <c r="AE30" s="34"/>
      <c r="AF30" s="34"/>
      <c r="AG30" s="34"/>
      <c r="AH30" s="34"/>
      <c r="AI30" s="34"/>
    </row>
    <row r="31" spans="1:36" x14ac:dyDescent="0.25">
      <c r="A31" s="1">
        <v>682</v>
      </c>
      <c r="B31" s="15"/>
      <c r="C31" s="8"/>
      <c r="D31" s="9"/>
      <c r="E31" s="15"/>
      <c r="F31" s="15"/>
      <c r="G31" s="8"/>
      <c r="H31" s="9"/>
      <c r="J31" s="1">
        <v>680</v>
      </c>
      <c r="K31" s="15">
        <v>7</v>
      </c>
      <c r="L31" s="8"/>
      <c r="M31" s="9"/>
      <c r="N31" s="15"/>
      <c r="O31" s="15"/>
      <c r="P31" s="8"/>
      <c r="Q31" s="9"/>
      <c r="S31" s="1">
        <v>683</v>
      </c>
      <c r="T31" s="15"/>
      <c r="U31" s="8"/>
      <c r="V31" s="9"/>
      <c r="W31" s="15"/>
      <c r="X31" s="15"/>
      <c r="Y31" s="8"/>
      <c r="Z31" s="9"/>
      <c r="AB31" s="34"/>
      <c r="AC31" s="34"/>
      <c r="AD31" s="34"/>
      <c r="AE31" s="34"/>
      <c r="AF31" s="34"/>
      <c r="AG31" s="34"/>
      <c r="AH31" s="34"/>
      <c r="AI31" s="34"/>
    </row>
    <row r="32" spans="1:36" x14ac:dyDescent="0.25">
      <c r="A32" s="1">
        <v>686</v>
      </c>
      <c r="B32" s="15"/>
      <c r="C32" s="8"/>
      <c r="D32" s="9"/>
      <c r="E32" s="15"/>
      <c r="F32" s="15"/>
      <c r="G32" s="8"/>
      <c r="H32" s="9"/>
      <c r="J32" s="1">
        <v>684</v>
      </c>
      <c r="K32" s="15"/>
      <c r="L32" s="8"/>
      <c r="M32" s="9"/>
      <c r="N32" s="15"/>
      <c r="O32" s="15"/>
      <c r="P32" s="8"/>
      <c r="Q32" s="9"/>
      <c r="S32" s="1">
        <v>684</v>
      </c>
      <c r="T32" s="15"/>
      <c r="U32" s="8"/>
      <c r="V32" s="9"/>
      <c r="W32" s="15"/>
      <c r="X32" s="15"/>
      <c r="Y32" s="8"/>
      <c r="Z32" s="9"/>
      <c r="AB32" s="34"/>
      <c r="AC32" s="34"/>
      <c r="AD32" s="34"/>
      <c r="AE32" s="34"/>
      <c r="AF32" s="34"/>
      <c r="AG32" s="34"/>
      <c r="AH32" s="34"/>
      <c r="AI32" s="34"/>
    </row>
    <row r="33" spans="1:35" x14ac:dyDescent="0.25">
      <c r="A33" s="1">
        <v>687</v>
      </c>
      <c r="B33" s="15"/>
      <c r="C33" s="8"/>
      <c r="D33" s="9"/>
      <c r="E33" s="15"/>
      <c r="F33" s="15"/>
      <c r="G33" s="8"/>
      <c r="H33" s="9"/>
      <c r="J33" s="1">
        <v>691</v>
      </c>
      <c r="K33" s="15"/>
      <c r="L33" s="8"/>
      <c r="M33" s="9"/>
      <c r="N33" s="15"/>
      <c r="O33" s="15"/>
      <c r="P33" s="8"/>
      <c r="Q33" s="9"/>
      <c r="S33" s="1">
        <v>688</v>
      </c>
      <c r="T33" s="15"/>
      <c r="U33" s="8"/>
      <c r="V33" s="9"/>
      <c r="W33" s="15"/>
      <c r="X33" s="15"/>
      <c r="Y33" s="8"/>
      <c r="Z33" s="9"/>
      <c r="AB33" s="34"/>
      <c r="AC33" s="34"/>
      <c r="AD33" s="34"/>
      <c r="AE33" s="34"/>
      <c r="AF33" s="34"/>
      <c r="AG33" s="34"/>
      <c r="AH33" s="34"/>
      <c r="AI33" s="34"/>
    </row>
    <row r="34" spans="1:35" x14ac:dyDescent="0.25">
      <c r="A34" s="1">
        <v>695</v>
      </c>
      <c r="B34" s="15"/>
      <c r="C34" s="8"/>
      <c r="D34" s="9"/>
      <c r="E34" s="15"/>
      <c r="F34" s="15"/>
      <c r="G34" s="8"/>
      <c r="H34" s="9"/>
      <c r="J34" s="1">
        <v>693</v>
      </c>
      <c r="K34" s="15"/>
      <c r="L34" s="8"/>
      <c r="M34" s="9"/>
      <c r="N34" s="15"/>
      <c r="O34" s="15"/>
      <c r="P34" s="8"/>
      <c r="Q34" s="9"/>
      <c r="S34" s="1">
        <v>692</v>
      </c>
      <c r="T34" s="15"/>
      <c r="U34" s="8"/>
      <c r="V34" s="9"/>
      <c r="W34" s="15"/>
      <c r="X34" s="15"/>
      <c r="Y34" s="8"/>
      <c r="Z34" s="9"/>
      <c r="AB34" s="34"/>
      <c r="AC34" s="34"/>
      <c r="AD34" s="34"/>
      <c r="AE34" s="34"/>
      <c r="AF34" s="34"/>
      <c r="AG34" s="34"/>
      <c r="AH34" s="34"/>
      <c r="AI34" s="34"/>
    </row>
    <row r="35" spans="1:35" x14ac:dyDescent="0.25">
      <c r="A35" s="1">
        <v>696</v>
      </c>
      <c r="B35" s="15"/>
      <c r="C35" s="8"/>
      <c r="D35" s="9"/>
      <c r="E35" s="15"/>
      <c r="F35" s="15"/>
      <c r="G35" s="8"/>
      <c r="H35" s="9"/>
      <c r="J35" s="1">
        <v>694</v>
      </c>
      <c r="K35" s="15"/>
      <c r="L35" s="8"/>
      <c r="M35" s="9"/>
      <c r="N35" s="15"/>
      <c r="O35" s="15"/>
      <c r="P35" s="8"/>
      <c r="Q35" s="9"/>
      <c r="S35" s="1">
        <v>696</v>
      </c>
      <c r="T35" s="15"/>
      <c r="U35" s="8"/>
      <c r="V35" s="9"/>
      <c r="W35" s="15"/>
      <c r="X35" s="15"/>
      <c r="Y35" s="8"/>
      <c r="Z35" s="9"/>
      <c r="AB35" s="34"/>
      <c r="AC35" s="34"/>
      <c r="AD35" s="34"/>
      <c r="AE35" s="34"/>
      <c r="AF35" s="34"/>
      <c r="AG35" s="34"/>
      <c r="AH35" s="34"/>
      <c r="AI35" s="34"/>
    </row>
    <row r="36" spans="1:35" x14ac:dyDescent="0.25">
      <c r="A36" s="1">
        <v>698</v>
      </c>
      <c r="B36" s="15"/>
      <c r="C36" s="8"/>
      <c r="D36" s="9"/>
      <c r="E36" s="15"/>
      <c r="F36" s="15"/>
      <c r="G36" s="8"/>
      <c r="H36" s="9"/>
      <c r="J36" s="1">
        <v>698</v>
      </c>
      <c r="K36" s="15"/>
      <c r="L36" s="8"/>
      <c r="M36" s="9"/>
      <c r="N36" s="15"/>
      <c r="O36" s="15"/>
      <c r="P36" s="8"/>
      <c r="Q36" s="9"/>
      <c r="S36" s="1">
        <v>701</v>
      </c>
      <c r="T36" s="15"/>
      <c r="U36" s="8"/>
      <c r="V36" s="9"/>
      <c r="W36" s="15"/>
      <c r="X36" s="15"/>
      <c r="Y36" s="8"/>
      <c r="Z36" s="9"/>
      <c r="AB36" s="34"/>
      <c r="AC36" s="34"/>
      <c r="AD36" s="34"/>
      <c r="AE36" s="34"/>
      <c r="AF36" s="34"/>
      <c r="AG36" s="34"/>
      <c r="AH36" s="34"/>
      <c r="AI36" s="34"/>
    </row>
    <row r="37" spans="1:35" x14ac:dyDescent="0.25">
      <c r="A37" s="1">
        <v>703</v>
      </c>
      <c r="B37" s="15"/>
      <c r="C37" s="8"/>
      <c r="D37" s="9"/>
      <c r="E37" s="15"/>
      <c r="F37" s="15"/>
      <c r="G37" s="8"/>
      <c r="H37" s="9"/>
      <c r="J37" s="1">
        <v>699</v>
      </c>
      <c r="K37" s="15"/>
      <c r="L37" s="8"/>
      <c r="M37" s="9"/>
      <c r="N37" s="15"/>
      <c r="O37" s="15"/>
      <c r="P37" s="8"/>
      <c r="Q37" s="9"/>
      <c r="S37" s="1">
        <v>704</v>
      </c>
      <c r="T37" s="15"/>
      <c r="U37" s="8"/>
      <c r="V37" s="9"/>
      <c r="W37" s="15"/>
      <c r="X37" s="15"/>
      <c r="Y37" s="8"/>
      <c r="Z37" s="9"/>
      <c r="AB37" s="34"/>
      <c r="AC37" s="34"/>
      <c r="AD37" s="34"/>
      <c r="AE37" s="34"/>
      <c r="AF37" s="34"/>
      <c r="AG37" s="34"/>
      <c r="AH37" s="34"/>
      <c r="AI37" s="34"/>
    </row>
    <row r="38" spans="1:35" x14ac:dyDescent="0.25">
      <c r="A38" s="1">
        <v>706</v>
      </c>
      <c r="B38" s="16"/>
      <c r="C38" s="10"/>
      <c r="D38" s="11"/>
      <c r="E38" s="16"/>
      <c r="F38" s="16"/>
      <c r="G38" s="10"/>
      <c r="H38" s="11"/>
      <c r="J38" s="1">
        <v>707</v>
      </c>
      <c r="K38" s="16"/>
      <c r="L38" s="10"/>
      <c r="M38" s="11"/>
      <c r="N38" s="16"/>
      <c r="O38" s="16"/>
      <c r="P38" s="10"/>
      <c r="Q38" s="11"/>
      <c r="S38" s="1">
        <v>707</v>
      </c>
      <c r="T38" s="16"/>
      <c r="U38" s="10"/>
      <c r="V38" s="11"/>
      <c r="W38" s="16"/>
      <c r="X38" s="16"/>
      <c r="Y38" s="10"/>
      <c r="Z38" s="11"/>
      <c r="AB38" s="34"/>
      <c r="AC38" s="34"/>
      <c r="AD38" s="34"/>
      <c r="AE38" s="34"/>
      <c r="AF38" s="34"/>
      <c r="AG38" s="34"/>
      <c r="AH38" s="34"/>
      <c r="AI38" s="34"/>
    </row>
    <row r="39" spans="1:35" ht="15.75" thickBot="1" x14ac:dyDescent="0.3">
      <c r="A39" s="1">
        <v>708</v>
      </c>
      <c r="B39" s="15"/>
      <c r="C39" s="8"/>
      <c r="D39" s="9"/>
      <c r="E39" s="15"/>
      <c r="F39" s="15"/>
      <c r="G39" s="8"/>
      <c r="H39" s="9"/>
      <c r="J39" s="1">
        <v>709</v>
      </c>
      <c r="K39" s="15"/>
      <c r="L39" s="8"/>
      <c r="M39" s="9"/>
      <c r="N39" s="15"/>
      <c r="O39" s="15"/>
      <c r="P39" s="8"/>
      <c r="Q39" s="9"/>
      <c r="S39" s="1">
        <v>710</v>
      </c>
      <c r="T39" s="15"/>
      <c r="U39" s="8"/>
      <c r="V39" s="9"/>
      <c r="W39" s="15"/>
      <c r="X39" s="15"/>
      <c r="Y39" s="8"/>
      <c r="Z39" s="9"/>
      <c r="AB39" s="34"/>
      <c r="AC39" s="34"/>
      <c r="AD39" s="34"/>
      <c r="AE39" s="34"/>
      <c r="AF39" s="34"/>
      <c r="AG39" s="34"/>
      <c r="AH39" s="34"/>
      <c r="AI39" s="34"/>
    </row>
    <row r="40" spans="1:35" ht="15.75" thickBot="1" x14ac:dyDescent="0.3">
      <c r="A40" s="1"/>
      <c r="B40" s="23">
        <f t="shared" ref="B40:H40" si="4">SUM(B28:B39)</f>
        <v>29</v>
      </c>
      <c r="C40" s="24">
        <f t="shared" si="4"/>
        <v>0</v>
      </c>
      <c r="D40" s="24">
        <f t="shared" si="4"/>
        <v>0</v>
      </c>
      <c r="E40" s="24">
        <f t="shared" si="4"/>
        <v>0</v>
      </c>
      <c r="F40" s="24">
        <f t="shared" si="4"/>
        <v>0</v>
      </c>
      <c r="G40" s="24">
        <f t="shared" si="4"/>
        <v>0</v>
      </c>
      <c r="H40" s="22">
        <f t="shared" si="4"/>
        <v>0</v>
      </c>
      <c r="J40" s="1"/>
      <c r="K40" s="23">
        <f t="shared" ref="K40:Q40" si="5">SUM(K28:K39)</f>
        <v>25</v>
      </c>
      <c r="L40" s="24">
        <f t="shared" si="5"/>
        <v>0</v>
      </c>
      <c r="M40" s="24">
        <f t="shared" si="5"/>
        <v>0</v>
      </c>
      <c r="N40" s="24">
        <f t="shared" si="5"/>
        <v>0</v>
      </c>
      <c r="O40" s="24">
        <f t="shared" si="5"/>
        <v>0</v>
      </c>
      <c r="P40" s="24">
        <f t="shared" si="5"/>
        <v>0</v>
      </c>
      <c r="Q40" s="22">
        <f t="shared" si="5"/>
        <v>0</v>
      </c>
      <c r="S40" s="1"/>
      <c r="T40" s="23">
        <f t="shared" ref="T40:Z40" si="6">SUM(T28:T39)</f>
        <v>21</v>
      </c>
      <c r="U40" s="24">
        <f t="shared" si="6"/>
        <v>0</v>
      </c>
      <c r="V40" s="24">
        <f t="shared" si="6"/>
        <v>0</v>
      </c>
      <c r="W40" s="24">
        <f t="shared" si="6"/>
        <v>0</v>
      </c>
      <c r="X40" s="24">
        <f t="shared" si="6"/>
        <v>0</v>
      </c>
      <c r="Y40" s="24">
        <f t="shared" si="6"/>
        <v>0</v>
      </c>
      <c r="Z40" s="22">
        <f t="shared" si="6"/>
        <v>0</v>
      </c>
      <c r="AB40" s="34"/>
      <c r="AC40" s="34"/>
      <c r="AD40" s="34"/>
      <c r="AE40" s="34"/>
      <c r="AF40" s="34"/>
      <c r="AG40" s="34"/>
      <c r="AH40" s="34"/>
      <c r="AI40" s="34"/>
    </row>
    <row r="41" spans="1:35" ht="15.75" thickBot="1" x14ac:dyDescent="0.3">
      <c r="A41" s="1"/>
      <c r="B41" s="25">
        <f>B40*0.5</f>
        <v>14.5</v>
      </c>
      <c r="C41" s="26">
        <f>C40*2</f>
        <v>0</v>
      </c>
      <c r="D41" s="26">
        <f>D40*3</f>
        <v>0</v>
      </c>
      <c r="E41" s="26">
        <f>E40*10</f>
        <v>0</v>
      </c>
      <c r="F41" s="26">
        <f>F40*2.5</f>
        <v>0</v>
      </c>
      <c r="G41" s="27">
        <f>G40*3</f>
        <v>0</v>
      </c>
      <c r="H41" s="28">
        <f>H40*4</f>
        <v>0</v>
      </c>
      <c r="J41" s="1"/>
      <c r="K41" s="25">
        <f>K40*0.5</f>
        <v>12.5</v>
      </c>
      <c r="L41" s="26">
        <f>L40*2</f>
        <v>0</v>
      </c>
      <c r="M41" s="26">
        <f>M40*3</f>
        <v>0</v>
      </c>
      <c r="N41" s="26">
        <f>N40*10</f>
        <v>0</v>
      </c>
      <c r="O41" s="26">
        <f>O40*2.5</f>
        <v>0</v>
      </c>
      <c r="P41" s="27">
        <f>P40*3</f>
        <v>0</v>
      </c>
      <c r="Q41" s="28">
        <f>Q40*4</f>
        <v>0</v>
      </c>
      <c r="S41" s="1"/>
      <c r="T41" s="25">
        <f>T40*0.5</f>
        <v>10.5</v>
      </c>
      <c r="U41" s="26">
        <f>U40*2</f>
        <v>0</v>
      </c>
      <c r="V41" s="26">
        <f>V40*3</f>
        <v>0</v>
      </c>
      <c r="W41" s="26">
        <f>W40*10</f>
        <v>0</v>
      </c>
      <c r="X41" s="26">
        <f>X40*2.5</f>
        <v>0</v>
      </c>
      <c r="Y41" s="27">
        <f>Y40*3</f>
        <v>0</v>
      </c>
      <c r="Z41" s="28">
        <f>Z40*4</f>
        <v>0</v>
      </c>
      <c r="AB41" s="34"/>
      <c r="AC41" s="34"/>
      <c r="AD41" s="34"/>
      <c r="AE41" s="34"/>
      <c r="AF41" s="34"/>
      <c r="AG41" s="34"/>
      <c r="AH41" s="34"/>
      <c r="AI41" s="34"/>
    </row>
    <row r="42" spans="1:35" ht="15.75" thickBot="1" x14ac:dyDescent="0.3">
      <c r="A42" s="1"/>
      <c r="B42" s="53">
        <f>SUM(B41:H41)</f>
        <v>14.5</v>
      </c>
      <c r="C42" s="54"/>
      <c r="D42" s="54"/>
      <c r="E42" s="54"/>
      <c r="F42" s="54"/>
      <c r="G42" s="54"/>
      <c r="H42" s="55"/>
      <c r="J42" s="1"/>
      <c r="K42" s="53">
        <f>SUM(K41:Q41)</f>
        <v>12.5</v>
      </c>
      <c r="L42" s="54"/>
      <c r="M42" s="54"/>
      <c r="N42" s="54"/>
      <c r="O42" s="54"/>
      <c r="P42" s="54"/>
      <c r="Q42" s="55"/>
      <c r="S42" s="1"/>
      <c r="T42" s="53">
        <f>SUM(T41:Z41)</f>
        <v>10.5</v>
      </c>
      <c r="U42" s="54"/>
      <c r="V42" s="54"/>
      <c r="W42" s="54"/>
      <c r="X42" s="54"/>
      <c r="Y42" s="54"/>
      <c r="Z42" s="55"/>
      <c r="AB42" s="34"/>
      <c r="AC42" s="36"/>
      <c r="AD42" s="36"/>
      <c r="AE42" s="36"/>
      <c r="AF42" s="36"/>
      <c r="AG42" s="36"/>
      <c r="AH42" s="36"/>
      <c r="AI42" s="36"/>
    </row>
    <row r="43" spans="1:35" ht="15.75" thickBot="1" x14ac:dyDescent="0.3">
      <c r="A43" s="1">
        <v>300</v>
      </c>
      <c r="B43" s="56">
        <f>$A$22-B42</f>
        <v>285.5</v>
      </c>
      <c r="C43" s="57"/>
      <c r="D43" s="57"/>
      <c r="E43" s="57"/>
      <c r="F43" s="57"/>
      <c r="G43" s="57"/>
      <c r="H43" s="58"/>
      <c r="J43" s="1">
        <v>300</v>
      </c>
      <c r="K43" s="56">
        <f>$A$22-K42</f>
        <v>287.5</v>
      </c>
      <c r="L43" s="57"/>
      <c r="M43" s="57"/>
      <c r="N43" s="57"/>
      <c r="O43" s="57"/>
      <c r="P43" s="57"/>
      <c r="Q43" s="58"/>
      <c r="S43" s="1">
        <v>300</v>
      </c>
      <c r="T43" s="56">
        <f>$A$22-T42</f>
        <v>289.5</v>
      </c>
      <c r="U43" s="57"/>
      <c r="V43" s="57"/>
      <c r="W43" s="57"/>
      <c r="X43" s="57"/>
      <c r="Y43" s="57"/>
      <c r="Z43" s="58"/>
      <c r="AB43" s="34"/>
      <c r="AC43" s="36"/>
      <c r="AD43" s="36"/>
      <c r="AE43" s="36"/>
      <c r="AF43" s="36"/>
      <c r="AG43" s="36"/>
      <c r="AH43" s="36"/>
      <c r="AI43" s="36"/>
    </row>
    <row r="44" spans="1:35" ht="15.75" thickBot="1" x14ac:dyDescent="0.3">
      <c r="A44" s="1">
        <v>10</v>
      </c>
      <c r="B44" s="59">
        <f>B43/30</f>
        <v>9.5166666666666675</v>
      </c>
      <c r="C44" s="60"/>
      <c r="D44" s="60"/>
      <c r="E44" s="60"/>
      <c r="F44" s="60"/>
      <c r="G44" s="60"/>
      <c r="H44" s="61"/>
      <c r="J44" s="1">
        <v>10</v>
      </c>
      <c r="K44" s="59">
        <f>K43/30</f>
        <v>9.5833333333333339</v>
      </c>
      <c r="L44" s="60"/>
      <c r="M44" s="60"/>
      <c r="N44" s="60"/>
      <c r="O44" s="60"/>
      <c r="P44" s="60"/>
      <c r="Q44" s="61"/>
      <c r="S44" s="1">
        <v>10</v>
      </c>
      <c r="T44" s="59">
        <f>T43/30</f>
        <v>9.65</v>
      </c>
      <c r="U44" s="60"/>
      <c r="V44" s="60"/>
      <c r="W44" s="60"/>
      <c r="X44" s="60"/>
      <c r="Y44" s="60"/>
      <c r="Z44" s="61"/>
      <c r="AB44" s="34"/>
      <c r="AC44" s="37"/>
      <c r="AD44" s="37"/>
      <c r="AE44" s="37"/>
      <c r="AF44" s="37"/>
      <c r="AG44" s="37"/>
      <c r="AH44" s="37"/>
      <c r="AI44" s="37"/>
    </row>
  </sheetData>
  <sheetProtection algorithmName="SHA-512" hashValue="l/aZ+drscvZ9ppuNsVUvN4OSgw2gbXrVtn1c6ZkWaZ1nQWW6Pd7RTu5xRC7eP7u5CGD8hLhFCTURfxmo7lB1Pw==" saltValue="aDwltQUSpfZDjrFpd6rmcg==" spinCount="100000" sheet="1" objects="1" scenarios="1"/>
  <sortState xmlns:xlrd2="http://schemas.microsoft.com/office/spreadsheetml/2017/richdata2" ref="AL7:AM13">
    <sortCondition descending="1" ref="AM7:AM13"/>
  </sortState>
  <mergeCells count="45">
    <mergeCell ref="A1:AM1"/>
    <mergeCell ref="A2:AN2"/>
    <mergeCell ref="B43:H43"/>
    <mergeCell ref="K43:Q43"/>
    <mergeCell ref="T43:Z43"/>
    <mergeCell ref="B25:H25"/>
    <mergeCell ref="K25:Q25"/>
    <mergeCell ref="T25:Z25"/>
    <mergeCell ref="C26:D26"/>
    <mergeCell ref="G26:H26"/>
    <mergeCell ref="L26:M26"/>
    <mergeCell ref="P26:Q26"/>
    <mergeCell ref="U26:V26"/>
    <mergeCell ref="Y26:Z26"/>
    <mergeCell ref="B22:H22"/>
    <mergeCell ref="K22:Q22"/>
    <mergeCell ref="B44:H44"/>
    <mergeCell ref="K44:Q44"/>
    <mergeCell ref="T44:Z44"/>
    <mergeCell ref="B42:H42"/>
    <mergeCell ref="K42:Q42"/>
    <mergeCell ref="T42:Z42"/>
    <mergeCell ref="T22:Z22"/>
    <mergeCell ref="AC22:AI22"/>
    <mergeCell ref="B23:H23"/>
    <mergeCell ref="K23:Q23"/>
    <mergeCell ref="T23:Z23"/>
    <mergeCell ref="AC23:AI23"/>
    <mergeCell ref="AK5:AM5"/>
    <mergeCell ref="B21:H21"/>
    <mergeCell ref="K21:Q21"/>
    <mergeCell ref="T21:Z21"/>
    <mergeCell ref="AC21:AI21"/>
    <mergeCell ref="B4:H4"/>
    <mergeCell ref="K4:Q4"/>
    <mergeCell ref="T4:Z4"/>
    <mergeCell ref="AC4:AI4"/>
    <mergeCell ref="C5:D5"/>
    <mergeCell ref="G5:H5"/>
    <mergeCell ref="L5:M5"/>
    <mergeCell ref="P5:Q5"/>
    <mergeCell ref="U5:V5"/>
    <mergeCell ref="Y5:Z5"/>
    <mergeCell ref="AD5:AE5"/>
    <mergeCell ref="AH5:AI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62670-305E-4451-9564-691902D66E90}">
  <dimension ref="A1:AY64"/>
  <sheetViews>
    <sheetView workbookViewId="0">
      <selection sqref="A1:AV1"/>
    </sheetView>
  </sheetViews>
  <sheetFormatPr baseColWidth="10" defaultRowHeight="15" x14ac:dyDescent="0.25"/>
  <cols>
    <col min="1" max="1" width="4.85546875" bestFit="1" customWidth="1"/>
    <col min="2" max="9" width="4.7109375" customWidth="1"/>
    <col min="10" max="10" width="4.85546875" bestFit="1" customWidth="1"/>
    <col min="11" max="18" width="4.7109375" customWidth="1"/>
    <col min="19" max="19" width="4.85546875" bestFit="1" customWidth="1"/>
    <col min="20" max="27" width="4.7109375" customWidth="1"/>
    <col min="28" max="28" width="4.85546875" bestFit="1" customWidth="1"/>
    <col min="29" max="36" width="4.7109375" customWidth="1"/>
    <col min="37" max="37" width="4.85546875" bestFit="1" customWidth="1"/>
    <col min="38" max="40" width="4.7109375" customWidth="1"/>
    <col min="41" max="41" width="5.5703125" bestFit="1" customWidth="1"/>
    <col min="42" max="46" width="4.7109375" customWidth="1"/>
    <col min="47" max="47" width="7.5703125" bestFit="1" customWidth="1"/>
    <col min="48" max="48" width="5.5703125" bestFit="1" customWidth="1"/>
    <col min="49" max="49" width="4.7109375" customWidth="1"/>
    <col min="50" max="50" width="7.5703125" hidden="1" customWidth="1"/>
    <col min="51" max="51" width="5.5703125" hidden="1" customWidth="1"/>
  </cols>
  <sheetData>
    <row r="1" spans="1:51" ht="18.75" x14ac:dyDescent="0.3">
      <c r="A1" s="62" t="s">
        <v>74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</row>
    <row r="2" spans="1:51" x14ac:dyDescent="0.25">
      <c r="A2" s="63" t="s">
        <v>101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</row>
    <row r="3" spans="1:51" ht="15.75" thickBot="1" x14ac:dyDescent="0.3"/>
    <row r="4" spans="1:51" ht="15.75" thickBot="1" x14ac:dyDescent="0.3">
      <c r="A4" s="1"/>
      <c r="B4" s="64" t="s">
        <v>39</v>
      </c>
      <c r="C4" s="65"/>
      <c r="D4" s="65"/>
      <c r="E4" s="65"/>
      <c r="F4" s="65"/>
      <c r="G4" s="65"/>
      <c r="H4" s="66"/>
      <c r="I4" s="5"/>
      <c r="J4" s="1"/>
      <c r="K4" s="48" t="s">
        <v>49</v>
      </c>
      <c r="L4" s="49"/>
      <c r="M4" s="49"/>
      <c r="N4" s="49"/>
      <c r="O4" s="49"/>
      <c r="P4" s="49"/>
      <c r="Q4" s="50"/>
      <c r="R4" s="5"/>
      <c r="S4" s="1"/>
      <c r="T4" s="48" t="s">
        <v>41</v>
      </c>
      <c r="U4" s="49"/>
      <c r="V4" s="49"/>
      <c r="W4" s="49"/>
      <c r="X4" s="49"/>
      <c r="Y4" s="49"/>
      <c r="Z4" s="50"/>
      <c r="AA4" s="5"/>
      <c r="AB4" s="1"/>
      <c r="AC4" s="48" t="s">
        <v>18</v>
      </c>
      <c r="AD4" s="49"/>
      <c r="AE4" s="49"/>
      <c r="AF4" s="49"/>
      <c r="AG4" s="49"/>
      <c r="AH4" s="49"/>
      <c r="AI4" s="50"/>
      <c r="AJ4" s="5"/>
      <c r="AK4" s="1"/>
      <c r="AL4" s="64" t="s">
        <v>13</v>
      </c>
      <c r="AM4" s="65"/>
      <c r="AN4" s="65"/>
      <c r="AO4" s="65"/>
      <c r="AP4" s="65"/>
      <c r="AQ4" s="65"/>
      <c r="AR4" s="66"/>
    </row>
    <row r="5" spans="1:51" x14ac:dyDescent="0.25">
      <c r="A5" s="1"/>
      <c r="B5" s="12" t="s">
        <v>1</v>
      </c>
      <c r="C5" s="67" t="s">
        <v>2</v>
      </c>
      <c r="D5" s="68"/>
      <c r="E5" s="12" t="s">
        <v>3</v>
      </c>
      <c r="F5" s="12" t="s">
        <v>4</v>
      </c>
      <c r="G5" s="67" t="s">
        <v>5</v>
      </c>
      <c r="H5" s="68"/>
      <c r="I5" s="5"/>
      <c r="J5" s="1"/>
      <c r="K5" s="12" t="s">
        <v>1</v>
      </c>
      <c r="L5" s="51" t="s">
        <v>2</v>
      </c>
      <c r="M5" s="52"/>
      <c r="N5" s="12" t="s">
        <v>3</v>
      </c>
      <c r="O5" s="12" t="s">
        <v>4</v>
      </c>
      <c r="P5" s="51" t="s">
        <v>5</v>
      </c>
      <c r="Q5" s="52"/>
      <c r="R5" s="5"/>
      <c r="S5" s="1"/>
      <c r="T5" s="12" t="s">
        <v>1</v>
      </c>
      <c r="U5" s="51" t="s">
        <v>2</v>
      </c>
      <c r="V5" s="52"/>
      <c r="W5" s="12" t="s">
        <v>3</v>
      </c>
      <c r="X5" s="12" t="s">
        <v>4</v>
      </c>
      <c r="Y5" s="51" t="s">
        <v>5</v>
      </c>
      <c r="Z5" s="52"/>
      <c r="AA5" s="5"/>
      <c r="AB5" s="1"/>
      <c r="AC5" s="12" t="s">
        <v>1</v>
      </c>
      <c r="AD5" s="51" t="s">
        <v>2</v>
      </c>
      <c r="AE5" s="52"/>
      <c r="AF5" s="12" t="s">
        <v>3</v>
      </c>
      <c r="AG5" s="12" t="s">
        <v>4</v>
      </c>
      <c r="AH5" s="51" t="s">
        <v>5</v>
      </c>
      <c r="AI5" s="52"/>
      <c r="AJ5" s="5"/>
      <c r="AK5" s="1"/>
      <c r="AL5" s="12" t="s">
        <v>1</v>
      </c>
      <c r="AM5" s="67" t="s">
        <v>2</v>
      </c>
      <c r="AN5" s="68"/>
      <c r="AO5" s="12" t="s">
        <v>3</v>
      </c>
      <c r="AP5" s="12" t="s">
        <v>4</v>
      </c>
      <c r="AQ5" s="67" t="s">
        <v>5</v>
      </c>
      <c r="AR5" s="68"/>
      <c r="AT5" s="69" t="s">
        <v>38</v>
      </c>
      <c r="AU5" s="69"/>
      <c r="AV5" s="69"/>
    </row>
    <row r="6" spans="1:51" ht="15.75" thickBot="1" x14ac:dyDescent="0.3">
      <c r="A6" s="5" t="s">
        <v>10</v>
      </c>
      <c r="B6" s="13"/>
      <c r="C6" s="4">
        <v>1</v>
      </c>
      <c r="D6" s="17">
        <v>2</v>
      </c>
      <c r="E6" s="13">
        <v>3</v>
      </c>
      <c r="F6" s="13"/>
      <c r="G6" s="2">
        <v>1</v>
      </c>
      <c r="H6" s="3">
        <v>2</v>
      </c>
      <c r="I6" s="5"/>
      <c r="J6" s="5" t="s">
        <v>10</v>
      </c>
      <c r="K6" s="13"/>
      <c r="L6" s="2">
        <v>1</v>
      </c>
      <c r="M6" s="3">
        <v>2</v>
      </c>
      <c r="N6" s="13">
        <v>3</v>
      </c>
      <c r="O6" s="13"/>
      <c r="P6" s="2">
        <v>1</v>
      </c>
      <c r="Q6" s="3">
        <v>2</v>
      </c>
      <c r="R6" s="5"/>
      <c r="S6" s="5" t="s">
        <v>10</v>
      </c>
      <c r="T6" s="13"/>
      <c r="U6" s="2">
        <v>1</v>
      </c>
      <c r="V6" s="3">
        <v>2</v>
      </c>
      <c r="W6" s="13">
        <v>3</v>
      </c>
      <c r="X6" s="13"/>
      <c r="Y6" s="2">
        <v>1</v>
      </c>
      <c r="Z6" s="3">
        <v>2</v>
      </c>
      <c r="AA6" s="5"/>
      <c r="AB6" s="5" t="s">
        <v>10</v>
      </c>
      <c r="AC6" s="13"/>
      <c r="AD6" s="2">
        <v>1</v>
      </c>
      <c r="AE6" s="3">
        <v>2</v>
      </c>
      <c r="AF6" s="13">
        <v>3</v>
      </c>
      <c r="AG6" s="13"/>
      <c r="AH6" s="2">
        <v>1</v>
      </c>
      <c r="AI6" s="3">
        <v>2</v>
      </c>
      <c r="AJ6" s="5"/>
      <c r="AK6" s="5" t="s">
        <v>10</v>
      </c>
      <c r="AL6" s="13"/>
      <c r="AM6" s="4">
        <v>1</v>
      </c>
      <c r="AN6" s="17">
        <v>2</v>
      </c>
      <c r="AO6" s="13">
        <v>3</v>
      </c>
      <c r="AP6" s="13"/>
      <c r="AQ6" s="2">
        <v>1</v>
      </c>
      <c r="AR6" s="3">
        <v>2</v>
      </c>
      <c r="AU6" t="s">
        <v>37</v>
      </c>
      <c r="AV6" t="s">
        <v>36</v>
      </c>
      <c r="AX6" t="s">
        <v>37</v>
      </c>
      <c r="AY6" t="s">
        <v>36</v>
      </c>
    </row>
    <row r="7" spans="1:51" x14ac:dyDescent="0.25">
      <c r="A7" s="1" t="s">
        <v>214</v>
      </c>
      <c r="B7" s="15">
        <v>2</v>
      </c>
      <c r="C7" s="8"/>
      <c r="D7" s="9"/>
      <c r="E7" s="15"/>
      <c r="F7" s="15"/>
      <c r="G7" s="8"/>
      <c r="H7" s="9"/>
      <c r="I7" s="1"/>
      <c r="J7" s="1" t="s">
        <v>215</v>
      </c>
      <c r="K7" s="14">
        <v>2</v>
      </c>
      <c r="L7" s="6"/>
      <c r="M7" s="7"/>
      <c r="N7" s="14"/>
      <c r="O7" s="14"/>
      <c r="P7" s="6"/>
      <c r="Q7" s="7"/>
      <c r="R7" s="1"/>
      <c r="S7" s="1">
        <v>726</v>
      </c>
      <c r="T7" s="14">
        <v>3</v>
      </c>
      <c r="U7" s="6"/>
      <c r="V7" s="7"/>
      <c r="W7" s="14"/>
      <c r="X7" s="14"/>
      <c r="Y7" s="6"/>
      <c r="Z7" s="7"/>
      <c r="AA7" s="1"/>
      <c r="AB7" s="1">
        <v>723</v>
      </c>
      <c r="AC7" s="14">
        <v>2</v>
      </c>
      <c r="AD7" s="6"/>
      <c r="AE7" s="7"/>
      <c r="AF7" s="14"/>
      <c r="AG7" s="14"/>
      <c r="AH7" s="6"/>
      <c r="AI7" s="7"/>
      <c r="AJ7" s="1"/>
      <c r="AK7" s="1">
        <v>726</v>
      </c>
      <c r="AL7" s="15">
        <v>3</v>
      </c>
      <c r="AM7" s="8"/>
      <c r="AN7" s="9"/>
      <c r="AO7" s="15"/>
      <c r="AP7" s="15"/>
      <c r="AQ7" s="8"/>
      <c r="AR7" s="9"/>
      <c r="AT7">
        <v>1</v>
      </c>
      <c r="AU7" s="31" t="str">
        <f>$T$29</f>
        <v>ROSC B</v>
      </c>
      <c r="AV7" s="18">
        <f>$T$52</f>
        <v>9.9124999999999996</v>
      </c>
      <c r="AX7" s="31" t="str">
        <f>$B$4</f>
        <v>ZNA A</v>
      </c>
      <c r="AY7" s="18">
        <f>$B$27</f>
        <v>9.7125000000000004</v>
      </c>
    </row>
    <row r="8" spans="1:51" x14ac:dyDescent="0.25">
      <c r="A8" s="1" t="s">
        <v>215</v>
      </c>
      <c r="B8" s="15">
        <v>4</v>
      </c>
      <c r="C8" s="8"/>
      <c r="D8" s="9"/>
      <c r="E8" s="15"/>
      <c r="F8" s="15"/>
      <c r="G8" s="8"/>
      <c r="H8" s="9"/>
      <c r="I8" s="1"/>
      <c r="J8" s="1" t="s">
        <v>230</v>
      </c>
      <c r="K8" s="15">
        <v>1</v>
      </c>
      <c r="L8" s="8"/>
      <c r="M8" s="9"/>
      <c r="N8" s="15"/>
      <c r="O8" s="15"/>
      <c r="P8" s="8"/>
      <c r="Q8" s="9"/>
      <c r="R8" s="1"/>
      <c r="S8" s="1">
        <v>727</v>
      </c>
      <c r="T8" s="15">
        <v>3</v>
      </c>
      <c r="U8" s="8"/>
      <c r="V8" s="9"/>
      <c r="W8" s="15"/>
      <c r="X8" s="15"/>
      <c r="Y8" s="8"/>
      <c r="Z8" s="9"/>
      <c r="AA8" s="1"/>
      <c r="AB8" s="1">
        <v>725</v>
      </c>
      <c r="AC8" s="15">
        <v>4</v>
      </c>
      <c r="AD8" s="8"/>
      <c r="AE8" s="9"/>
      <c r="AF8" s="15"/>
      <c r="AG8" s="15"/>
      <c r="AH8" s="8"/>
      <c r="AI8" s="9"/>
      <c r="AJ8" s="1"/>
      <c r="AK8" s="1">
        <v>728</v>
      </c>
      <c r="AL8" s="15">
        <v>3</v>
      </c>
      <c r="AM8" s="8"/>
      <c r="AN8" s="9"/>
      <c r="AO8" s="15"/>
      <c r="AP8" s="15"/>
      <c r="AQ8" s="8"/>
      <c r="AR8" s="9"/>
      <c r="AT8">
        <v>2</v>
      </c>
      <c r="AU8" s="31" t="str">
        <f>$K$4</f>
        <v>ZNA B</v>
      </c>
      <c r="AV8" s="18">
        <f>$K$27</f>
        <v>9.875</v>
      </c>
      <c r="AX8" s="31" t="str">
        <f>$K$4</f>
        <v>ZNA B</v>
      </c>
      <c r="AY8" s="18">
        <f>$K$27</f>
        <v>9.875</v>
      </c>
    </row>
    <row r="9" spans="1:51" x14ac:dyDescent="0.25">
      <c r="A9" s="1" t="s">
        <v>216</v>
      </c>
      <c r="B9" s="15">
        <v>6</v>
      </c>
      <c r="C9" s="8"/>
      <c r="D9" s="9"/>
      <c r="E9" s="15"/>
      <c r="F9" s="15"/>
      <c r="G9" s="8"/>
      <c r="H9" s="9"/>
      <c r="I9" s="1"/>
      <c r="J9" s="1" t="s">
        <v>231</v>
      </c>
      <c r="K9" s="15">
        <v>4</v>
      </c>
      <c r="L9" s="8"/>
      <c r="M9" s="9"/>
      <c r="N9" s="15"/>
      <c r="O9" s="15"/>
      <c r="P9" s="8"/>
      <c r="Q9" s="9"/>
      <c r="R9" s="1"/>
      <c r="S9" s="1">
        <v>735</v>
      </c>
      <c r="T9" s="15">
        <v>2</v>
      </c>
      <c r="U9" s="8"/>
      <c r="V9" s="9"/>
      <c r="W9" s="15"/>
      <c r="X9" s="15"/>
      <c r="Y9" s="8"/>
      <c r="Z9" s="9"/>
      <c r="AA9" s="1"/>
      <c r="AB9" s="1">
        <v>733</v>
      </c>
      <c r="AC9" s="15">
        <v>1</v>
      </c>
      <c r="AD9" s="8"/>
      <c r="AE9" s="9"/>
      <c r="AF9" s="15"/>
      <c r="AG9" s="15"/>
      <c r="AH9" s="8"/>
      <c r="AI9" s="9"/>
      <c r="AJ9" s="1"/>
      <c r="AK9" s="1">
        <v>729</v>
      </c>
      <c r="AL9" s="15">
        <v>3</v>
      </c>
      <c r="AM9" s="8"/>
      <c r="AN9" s="9"/>
      <c r="AO9" s="15"/>
      <c r="AP9" s="15"/>
      <c r="AQ9" s="8"/>
      <c r="AR9" s="9"/>
      <c r="AT9">
        <v>3</v>
      </c>
      <c r="AU9" s="31" t="str">
        <f>$AC$4</f>
        <v>DZO</v>
      </c>
      <c r="AV9" s="18">
        <f>$AC$27</f>
        <v>9.8000000000000007</v>
      </c>
      <c r="AX9" s="31" t="str">
        <f>$T$4</f>
        <v>ASB</v>
      </c>
      <c r="AY9" s="18">
        <f>$T$27</f>
        <v>9.75</v>
      </c>
    </row>
    <row r="10" spans="1:51" x14ac:dyDescent="0.25">
      <c r="A10" s="1" t="s">
        <v>217</v>
      </c>
      <c r="B10" s="15">
        <v>1</v>
      </c>
      <c r="C10" s="8"/>
      <c r="D10" s="9"/>
      <c r="E10" s="15"/>
      <c r="F10" s="15"/>
      <c r="G10" s="8"/>
      <c r="H10" s="9"/>
      <c r="I10" s="1"/>
      <c r="J10" s="1" t="s">
        <v>232</v>
      </c>
      <c r="K10" s="15">
        <v>2</v>
      </c>
      <c r="L10" s="8"/>
      <c r="M10" s="9"/>
      <c r="N10" s="15"/>
      <c r="O10" s="15"/>
      <c r="P10" s="8"/>
      <c r="Q10" s="9"/>
      <c r="R10" s="1"/>
      <c r="S10" s="1">
        <v>737</v>
      </c>
      <c r="T10" s="15">
        <v>6</v>
      </c>
      <c r="U10" s="8"/>
      <c r="V10" s="9"/>
      <c r="W10" s="15"/>
      <c r="X10" s="15"/>
      <c r="Y10" s="8"/>
      <c r="Z10" s="9"/>
      <c r="AA10" s="1"/>
      <c r="AB10" s="1">
        <v>735</v>
      </c>
      <c r="AC10" s="15">
        <v>5</v>
      </c>
      <c r="AD10" s="8"/>
      <c r="AE10" s="9"/>
      <c r="AF10" s="15"/>
      <c r="AG10" s="15"/>
      <c r="AH10" s="8"/>
      <c r="AI10" s="9"/>
      <c r="AJ10" s="1"/>
      <c r="AK10" s="1">
        <v>730</v>
      </c>
      <c r="AL10" s="15">
        <v>2</v>
      </c>
      <c r="AM10" s="8"/>
      <c r="AN10" s="9"/>
      <c r="AO10" s="15"/>
      <c r="AP10" s="15"/>
      <c r="AQ10" s="8"/>
      <c r="AR10" s="9"/>
      <c r="AT10">
        <v>4</v>
      </c>
      <c r="AU10" s="31" t="str">
        <f>$AL$4</f>
        <v>MZV</v>
      </c>
      <c r="AV10" s="18">
        <f>$AL$27</f>
        <v>9.7874999999999996</v>
      </c>
      <c r="AX10" s="31" t="str">
        <f>$AC$4</f>
        <v>DZO</v>
      </c>
      <c r="AY10" s="18">
        <f>$AC$27</f>
        <v>9.8000000000000007</v>
      </c>
    </row>
    <row r="11" spans="1:51" x14ac:dyDescent="0.25">
      <c r="A11" s="1" t="s">
        <v>218</v>
      </c>
      <c r="B11" s="15">
        <v>6</v>
      </c>
      <c r="C11" s="8"/>
      <c r="D11" s="9"/>
      <c r="E11" s="15"/>
      <c r="F11" s="15"/>
      <c r="G11" s="8"/>
      <c r="H11" s="9"/>
      <c r="I11" s="1"/>
      <c r="J11" s="1" t="s">
        <v>233</v>
      </c>
      <c r="K11" s="15">
        <v>0</v>
      </c>
      <c r="L11" s="8"/>
      <c r="M11" s="9"/>
      <c r="N11" s="15"/>
      <c r="O11" s="15"/>
      <c r="P11" s="8"/>
      <c r="Q11" s="9"/>
      <c r="R11" s="1"/>
      <c r="S11" s="1">
        <v>738</v>
      </c>
      <c r="T11" s="15">
        <v>3</v>
      </c>
      <c r="U11" s="8"/>
      <c r="V11" s="9"/>
      <c r="W11" s="15"/>
      <c r="X11" s="15"/>
      <c r="Y11" s="8"/>
      <c r="Z11" s="9"/>
      <c r="AA11" s="1"/>
      <c r="AB11" s="1">
        <v>745</v>
      </c>
      <c r="AC11" s="15">
        <v>3</v>
      </c>
      <c r="AD11" s="8"/>
      <c r="AE11" s="9"/>
      <c r="AF11" s="15"/>
      <c r="AG11" s="15"/>
      <c r="AH11" s="8"/>
      <c r="AI11" s="9"/>
      <c r="AJ11" s="1"/>
      <c r="AK11" s="1">
        <v>740</v>
      </c>
      <c r="AL11" s="15">
        <v>5</v>
      </c>
      <c r="AM11" s="8"/>
      <c r="AN11" s="9"/>
      <c r="AO11" s="15"/>
      <c r="AP11" s="15"/>
      <c r="AQ11" s="8"/>
      <c r="AR11" s="9"/>
      <c r="AT11">
        <v>5</v>
      </c>
      <c r="AU11" s="31" t="str">
        <f>$K$29</f>
        <v>ROSC A</v>
      </c>
      <c r="AV11" s="18">
        <f>$K$52</f>
        <v>9.7874999999999996</v>
      </c>
      <c r="AX11" s="31" t="str">
        <f>$AL$4</f>
        <v>MZV</v>
      </c>
      <c r="AY11" s="18">
        <f>$AL$27</f>
        <v>9.7874999999999996</v>
      </c>
    </row>
    <row r="12" spans="1:51" x14ac:dyDescent="0.25">
      <c r="A12" s="1" t="s">
        <v>219</v>
      </c>
      <c r="B12" s="15">
        <v>4</v>
      </c>
      <c r="C12" s="8"/>
      <c r="D12" s="9"/>
      <c r="E12" s="15"/>
      <c r="F12" s="15"/>
      <c r="G12" s="8"/>
      <c r="H12" s="9"/>
      <c r="I12" s="1"/>
      <c r="J12" s="1" t="s">
        <v>234</v>
      </c>
      <c r="K12" s="15">
        <v>1</v>
      </c>
      <c r="L12" s="8"/>
      <c r="M12" s="9"/>
      <c r="N12" s="15"/>
      <c r="O12" s="15"/>
      <c r="P12" s="8"/>
      <c r="Q12" s="9"/>
      <c r="R12" s="1"/>
      <c r="S12" s="1">
        <v>741</v>
      </c>
      <c r="T12" s="15">
        <v>3</v>
      </c>
      <c r="U12" s="8"/>
      <c r="V12" s="9"/>
      <c r="W12" s="15"/>
      <c r="X12" s="15"/>
      <c r="Y12" s="8"/>
      <c r="Z12" s="9"/>
      <c r="AA12" s="1"/>
      <c r="AB12" s="1">
        <v>746</v>
      </c>
      <c r="AC12" s="15">
        <v>1</v>
      </c>
      <c r="AD12" s="8"/>
      <c r="AE12" s="9"/>
      <c r="AF12" s="15"/>
      <c r="AG12" s="15"/>
      <c r="AH12" s="8"/>
      <c r="AI12" s="9"/>
      <c r="AJ12" s="1"/>
      <c r="AK12" s="1">
        <v>742</v>
      </c>
      <c r="AL12" s="15">
        <v>1</v>
      </c>
      <c r="AM12" s="8"/>
      <c r="AN12" s="9"/>
      <c r="AO12" s="15"/>
      <c r="AP12" s="15"/>
      <c r="AQ12" s="8"/>
      <c r="AR12" s="9"/>
      <c r="AT12">
        <v>6</v>
      </c>
      <c r="AU12" s="38" t="str">
        <f>$AC$29</f>
        <v>WZK</v>
      </c>
      <c r="AV12" s="18">
        <f>$AC$52</f>
        <v>9.7624999999999993</v>
      </c>
      <c r="AX12" s="31" t="str">
        <f>$B$29</f>
        <v>KGZV</v>
      </c>
      <c r="AY12" s="18">
        <f>$B$52</f>
        <v>9.7125000000000004</v>
      </c>
    </row>
    <row r="13" spans="1:51" x14ac:dyDescent="0.25">
      <c r="A13" s="1" t="s">
        <v>220</v>
      </c>
      <c r="B13" s="15"/>
      <c r="C13" s="8"/>
      <c r="D13" s="9"/>
      <c r="E13" s="15"/>
      <c r="F13" s="15"/>
      <c r="G13" s="8"/>
      <c r="H13" s="9"/>
      <c r="I13" s="1"/>
      <c r="J13" s="1" t="s">
        <v>235</v>
      </c>
      <c r="K13" s="15"/>
      <c r="L13" s="8"/>
      <c r="M13" s="9"/>
      <c r="N13" s="15"/>
      <c r="O13" s="15"/>
      <c r="P13" s="8"/>
      <c r="Q13" s="9"/>
      <c r="R13" s="1"/>
      <c r="S13" s="1">
        <v>751</v>
      </c>
      <c r="T13" s="15"/>
      <c r="U13" s="8"/>
      <c r="V13" s="9"/>
      <c r="W13" s="15"/>
      <c r="X13" s="15"/>
      <c r="Y13" s="8"/>
      <c r="Z13" s="9"/>
      <c r="AA13" s="1"/>
      <c r="AB13" s="1">
        <v>747</v>
      </c>
      <c r="AC13" s="15"/>
      <c r="AD13" s="8"/>
      <c r="AE13" s="9"/>
      <c r="AF13" s="15"/>
      <c r="AG13" s="15"/>
      <c r="AH13" s="8"/>
      <c r="AI13" s="9"/>
      <c r="AJ13" s="1"/>
      <c r="AK13" s="1">
        <v>748</v>
      </c>
      <c r="AL13" s="15"/>
      <c r="AM13" s="8"/>
      <c r="AN13" s="9"/>
      <c r="AO13" s="15"/>
      <c r="AP13" s="15"/>
      <c r="AQ13" s="8"/>
      <c r="AR13" s="9"/>
      <c r="AT13">
        <v>7</v>
      </c>
      <c r="AU13" s="31" t="str">
        <f>$T$4</f>
        <v>ASB</v>
      </c>
      <c r="AV13" s="18">
        <f>$T$27</f>
        <v>9.75</v>
      </c>
      <c r="AX13" s="31" t="str">
        <f>$K$29</f>
        <v>ROSC A</v>
      </c>
      <c r="AY13" s="18">
        <f>$K$52</f>
        <v>9.7874999999999996</v>
      </c>
    </row>
    <row r="14" spans="1:51" x14ac:dyDescent="0.25">
      <c r="A14" s="1" t="s">
        <v>221</v>
      </c>
      <c r="B14" s="15"/>
      <c r="C14" s="8"/>
      <c r="D14" s="9"/>
      <c r="E14" s="15"/>
      <c r="F14" s="15"/>
      <c r="G14" s="8"/>
      <c r="H14" s="9"/>
      <c r="I14" s="1"/>
      <c r="J14" s="1" t="s">
        <v>236</v>
      </c>
      <c r="K14" s="15"/>
      <c r="L14" s="8"/>
      <c r="M14" s="9"/>
      <c r="N14" s="15"/>
      <c r="O14" s="15"/>
      <c r="P14" s="8"/>
      <c r="Q14" s="9"/>
      <c r="R14" s="1"/>
      <c r="S14" s="1">
        <v>752</v>
      </c>
      <c r="T14" s="15"/>
      <c r="U14" s="8"/>
      <c r="V14" s="9"/>
      <c r="W14" s="15"/>
      <c r="X14" s="15"/>
      <c r="Y14" s="8"/>
      <c r="Z14" s="9"/>
      <c r="AA14" s="1"/>
      <c r="AB14" s="1">
        <v>749</v>
      </c>
      <c r="AC14" s="15"/>
      <c r="AD14" s="8"/>
      <c r="AE14" s="9"/>
      <c r="AF14" s="15"/>
      <c r="AG14" s="15"/>
      <c r="AH14" s="8"/>
      <c r="AI14" s="9"/>
      <c r="AJ14" s="1"/>
      <c r="AK14" s="1">
        <v>749</v>
      </c>
      <c r="AL14" s="15"/>
      <c r="AM14" s="8"/>
      <c r="AN14" s="9"/>
      <c r="AO14" s="15"/>
      <c r="AP14" s="15"/>
      <c r="AQ14" s="8"/>
      <c r="AR14" s="9"/>
      <c r="AT14">
        <v>8</v>
      </c>
      <c r="AU14" s="31" t="str">
        <f>$B$4</f>
        <v>ZNA A</v>
      </c>
      <c r="AV14" s="18">
        <f>$B$27</f>
        <v>9.7125000000000004</v>
      </c>
      <c r="AX14" s="31" t="str">
        <f>$T$29</f>
        <v>ROSC B</v>
      </c>
      <c r="AY14" s="18">
        <f>$T$52</f>
        <v>9.9124999999999996</v>
      </c>
    </row>
    <row r="15" spans="1:51" x14ac:dyDescent="0.25">
      <c r="A15" s="1" t="s">
        <v>222</v>
      </c>
      <c r="B15" s="19"/>
      <c r="C15" s="20"/>
      <c r="D15" s="21"/>
      <c r="E15" s="19"/>
      <c r="F15" s="19"/>
      <c r="G15" s="20"/>
      <c r="H15" s="21"/>
      <c r="I15" s="1"/>
      <c r="J15" s="1" t="s">
        <v>222</v>
      </c>
      <c r="K15" s="15"/>
      <c r="L15" s="8"/>
      <c r="M15" s="9"/>
      <c r="N15" s="15"/>
      <c r="O15" s="15"/>
      <c r="P15" s="8"/>
      <c r="Q15" s="9"/>
      <c r="R15" s="1"/>
      <c r="S15" s="1">
        <v>753</v>
      </c>
      <c r="T15" s="15"/>
      <c r="U15" s="8"/>
      <c r="V15" s="9"/>
      <c r="W15" s="15"/>
      <c r="X15" s="15"/>
      <c r="Y15" s="8"/>
      <c r="Z15" s="9"/>
      <c r="AA15" s="1"/>
      <c r="AB15" s="1">
        <v>763</v>
      </c>
      <c r="AC15" s="15"/>
      <c r="AD15" s="8"/>
      <c r="AE15" s="9"/>
      <c r="AF15" s="15"/>
      <c r="AG15" s="15"/>
      <c r="AH15" s="8"/>
      <c r="AI15" s="9"/>
      <c r="AJ15" s="1"/>
      <c r="AK15" s="1">
        <v>753</v>
      </c>
      <c r="AL15" s="19"/>
      <c r="AM15" s="20"/>
      <c r="AN15" s="21"/>
      <c r="AO15" s="19"/>
      <c r="AP15" s="19"/>
      <c r="AQ15" s="20"/>
      <c r="AR15" s="21"/>
      <c r="AT15">
        <v>9</v>
      </c>
      <c r="AU15" s="31" t="str">
        <f>$B$29</f>
        <v>KGZV</v>
      </c>
      <c r="AV15" s="18">
        <f>$B$52</f>
        <v>9.7125000000000004</v>
      </c>
      <c r="AX15" s="38" t="str">
        <f>$AC$29</f>
        <v>WZK</v>
      </c>
      <c r="AY15" s="18">
        <f>$AC$52</f>
        <v>9.7624999999999993</v>
      </c>
    </row>
    <row r="16" spans="1:51" x14ac:dyDescent="0.25">
      <c r="A16" s="1" t="s">
        <v>223</v>
      </c>
      <c r="B16" s="15"/>
      <c r="C16" s="8"/>
      <c r="D16" s="9"/>
      <c r="E16" s="15"/>
      <c r="F16" s="15"/>
      <c r="G16" s="8"/>
      <c r="H16" s="9"/>
      <c r="I16" s="1"/>
      <c r="J16" s="1" t="s">
        <v>237</v>
      </c>
      <c r="K16" s="15"/>
      <c r="L16" s="8"/>
      <c r="M16" s="9"/>
      <c r="N16" s="15"/>
      <c r="O16" s="15"/>
      <c r="P16" s="8"/>
      <c r="Q16" s="9"/>
      <c r="R16" s="1"/>
      <c r="S16" s="1">
        <v>755</v>
      </c>
      <c r="T16" s="15"/>
      <c r="U16" s="8"/>
      <c r="V16" s="9"/>
      <c r="W16" s="15"/>
      <c r="X16" s="15"/>
      <c r="Y16" s="8"/>
      <c r="Z16" s="9"/>
      <c r="AA16" s="1"/>
      <c r="AB16" s="1">
        <v>764</v>
      </c>
      <c r="AC16" s="15"/>
      <c r="AD16" s="8"/>
      <c r="AE16" s="9"/>
      <c r="AF16" s="15"/>
      <c r="AG16" s="15"/>
      <c r="AH16" s="8"/>
      <c r="AI16" s="9"/>
      <c r="AJ16" s="1"/>
      <c r="AK16" s="1">
        <v>754</v>
      </c>
      <c r="AL16" s="15"/>
      <c r="AM16" s="8"/>
      <c r="AN16" s="9"/>
      <c r="AO16" s="15"/>
      <c r="AP16" s="15"/>
      <c r="AQ16" s="8"/>
      <c r="AR16" s="9"/>
    </row>
    <row r="17" spans="1:44" x14ac:dyDescent="0.25">
      <c r="A17" s="1" t="s">
        <v>224</v>
      </c>
      <c r="B17" s="15"/>
      <c r="C17" s="8"/>
      <c r="D17" s="9"/>
      <c r="E17" s="15"/>
      <c r="F17" s="15"/>
      <c r="G17" s="8"/>
      <c r="H17" s="9"/>
      <c r="I17" s="1"/>
      <c r="J17" s="1" t="s">
        <v>238</v>
      </c>
      <c r="K17" s="16"/>
      <c r="L17" s="10"/>
      <c r="M17" s="11"/>
      <c r="N17" s="16"/>
      <c r="O17" s="16"/>
      <c r="P17" s="10"/>
      <c r="Q17" s="11"/>
      <c r="R17" s="1"/>
      <c r="S17" s="1">
        <v>765</v>
      </c>
      <c r="T17" s="16"/>
      <c r="U17" s="10"/>
      <c r="V17" s="11"/>
      <c r="W17" s="16"/>
      <c r="X17" s="16"/>
      <c r="Y17" s="10"/>
      <c r="Z17" s="11"/>
      <c r="AA17" s="1"/>
      <c r="AB17" s="1">
        <v>765</v>
      </c>
      <c r="AC17" s="16"/>
      <c r="AD17" s="10"/>
      <c r="AE17" s="11"/>
      <c r="AF17" s="16"/>
      <c r="AG17" s="16"/>
      <c r="AH17" s="10"/>
      <c r="AI17" s="11"/>
      <c r="AJ17" s="1"/>
      <c r="AK17" s="1">
        <v>768</v>
      </c>
      <c r="AL17" s="15"/>
      <c r="AM17" s="8"/>
      <c r="AN17" s="9"/>
      <c r="AO17" s="15"/>
      <c r="AP17" s="15"/>
      <c r="AQ17" s="8"/>
      <c r="AR17" s="9"/>
    </row>
    <row r="18" spans="1:44" x14ac:dyDescent="0.25">
      <c r="A18" s="1" t="s">
        <v>225</v>
      </c>
      <c r="B18" s="15"/>
      <c r="C18" s="8"/>
      <c r="D18" s="9"/>
      <c r="E18" s="15"/>
      <c r="F18" s="15"/>
      <c r="G18" s="8"/>
      <c r="H18" s="9"/>
      <c r="I18" s="1"/>
      <c r="J18" s="1" t="s">
        <v>239</v>
      </c>
      <c r="K18" s="16"/>
      <c r="L18" s="10"/>
      <c r="M18" s="11"/>
      <c r="N18" s="16"/>
      <c r="O18" s="16"/>
      <c r="P18" s="10"/>
      <c r="Q18" s="11"/>
      <c r="R18" s="1"/>
      <c r="S18" s="1">
        <v>767</v>
      </c>
      <c r="T18" s="16"/>
      <c r="U18" s="10"/>
      <c r="V18" s="11"/>
      <c r="W18" s="16"/>
      <c r="X18" s="16"/>
      <c r="Y18" s="10"/>
      <c r="Z18" s="11"/>
      <c r="AA18" s="1"/>
      <c r="AB18" s="1">
        <v>766</v>
      </c>
      <c r="AC18" s="16"/>
      <c r="AD18" s="10"/>
      <c r="AE18" s="11"/>
      <c r="AF18" s="16"/>
      <c r="AG18" s="16"/>
      <c r="AH18" s="10"/>
      <c r="AI18" s="11"/>
      <c r="AJ18" s="1"/>
      <c r="AK18" s="1">
        <v>770</v>
      </c>
      <c r="AL18" s="15"/>
      <c r="AM18" s="8"/>
      <c r="AN18" s="9"/>
      <c r="AO18" s="15"/>
      <c r="AP18" s="15"/>
      <c r="AQ18" s="8"/>
      <c r="AR18" s="9"/>
    </row>
    <row r="19" spans="1:44" x14ac:dyDescent="0.25">
      <c r="A19" s="1" t="s">
        <v>226</v>
      </c>
      <c r="B19" s="15"/>
      <c r="C19" s="8"/>
      <c r="D19" s="9"/>
      <c r="E19" s="15"/>
      <c r="F19" s="15"/>
      <c r="G19" s="8"/>
      <c r="H19" s="9"/>
      <c r="I19" s="1"/>
      <c r="J19" s="1" t="s">
        <v>240</v>
      </c>
      <c r="K19" s="16"/>
      <c r="L19" s="10"/>
      <c r="M19" s="11"/>
      <c r="N19" s="16"/>
      <c r="O19" s="16"/>
      <c r="P19" s="10"/>
      <c r="Q19" s="11"/>
      <c r="R19" s="1"/>
      <c r="S19" s="1">
        <v>774</v>
      </c>
      <c r="T19" s="16"/>
      <c r="U19" s="10"/>
      <c r="V19" s="11"/>
      <c r="W19" s="16"/>
      <c r="X19" s="16"/>
      <c r="Y19" s="10"/>
      <c r="Z19" s="11"/>
      <c r="AA19" s="1"/>
      <c r="AB19" s="1">
        <v>776</v>
      </c>
      <c r="AC19" s="16"/>
      <c r="AD19" s="10"/>
      <c r="AE19" s="11"/>
      <c r="AF19" s="16"/>
      <c r="AG19" s="16"/>
      <c r="AH19" s="10"/>
      <c r="AI19" s="11"/>
      <c r="AJ19" s="1"/>
      <c r="AK19" s="1">
        <v>777</v>
      </c>
      <c r="AL19" s="15"/>
      <c r="AM19" s="8"/>
      <c r="AN19" s="9"/>
      <c r="AO19" s="15"/>
      <c r="AP19" s="15"/>
      <c r="AQ19" s="8"/>
      <c r="AR19" s="9"/>
    </row>
    <row r="20" spans="1:44" x14ac:dyDescent="0.25">
      <c r="A20" s="1" t="s">
        <v>227</v>
      </c>
      <c r="B20" s="15"/>
      <c r="C20" s="8"/>
      <c r="D20" s="9"/>
      <c r="E20" s="15"/>
      <c r="F20" s="15"/>
      <c r="G20" s="8"/>
      <c r="H20" s="9"/>
      <c r="I20" s="1"/>
      <c r="J20" s="1" t="s">
        <v>241</v>
      </c>
      <c r="K20" s="15"/>
      <c r="L20" s="8"/>
      <c r="M20" s="9"/>
      <c r="N20" s="15"/>
      <c r="O20" s="15"/>
      <c r="P20" s="8"/>
      <c r="Q20" s="9"/>
      <c r="R20" s="1"/>
      <c r="S20" s="1">
        <v>775</v>
      </c>
      <c r="T20" s="15"/>
      <c r="U20" s="8"/>
      <c r="V20" s="9"/>
      <c r="W20" s="15"/>
      <c r="X20" s="15"/>
      <c r="Y20" s="8"/>
      <c r="Z20" s="9"/>
      <c r="AA20" s="1"/>
      <c r="AB20" s="1">
        <v>779</v>
      </c>
      <c r="AC20" s="15"/>
      <c r="AD20" s="8"/>
      <c r="AE20" s="9"/>
      <c r="AF20" s="15"/>
      <c r="AG20" s="15"/>
      <c r="AH20" s="8"/>
      <c r="AI20" s="9"/>
      <c r="AJ20" s="1"/>
      <c r="AK20" s="1">
        <v>780</v>
      </c>
      <c r="AL20" s="15"/>
      <c r="AM20" s="8"/>
      <c r="AN20" s="9"/>
      <c r="AO20" s="15"/>
      <c r="AP20" s="15"/>
      <c r="AQ20" s="8"/>
      <c r="AR20" s="9"/>
    </row>
    <row r="21" spans="1:44" x14ac:dyDescent="0.25">
      <c r="A21" s="1" t="s">
        <v>228</v>
      </c>
      <c r="B21" s="15"/>
      <c r="C21" s="8"/>
      <c r="D21" s="9"/>
      <c r="E21" s="15"/>
      <c r="F21" s="15"/>
      <c r="G21" s="8"/>
      <c r="H21" s="9"/>
      <c r="I21" s="1"/>
      <c r="J21" s="1" t="s">
        <v>242</v>
      </c>
      <c r="K21" s="15"/>
      <c r="L21" s="8"/>
      <c r="M21" s="9"/>
      <c r="N21" s="15"/>
      <c r="O21" s="15"/>
      <c r="P21" s="8"/>
      <c r="Q21" s="9"/>
      <c r="R21" s="1"/>
      <c r="S21" s="1">
        <v>785</v>
      </c>
      <c r="T21" s="15"/>
      <c r="U21" s="8"/>
      <c r="V21" s="9"/>
      <c r="W21" s="15"/>
      <c r="X21" s="15"/>
      <c r="Y21" s="8"/>
      <c r="Z21" s="9"/>
      <c r="AA21" s="1"/>
      <c r="AB21" s="1">
        <v>786</v>
      </c>
      <c r="AC21" s="15"/>
      <c r="AD21" s="8"/>
      <c r="AE21" s="9"/>
      <c r="AF21" s="15"/>
      <c r="AG21" s="15"/>
      <c r="AH21" s="8"/>
      <c r="AI21" s="9"/>
      <c r="AJ21" s="1"/>
      <c r="AK21" s="1">
        <v>784</v>
      </c>
      <c r="AL21" s="15"/>
      <c r="AM21" s="8"/>
      <c r="AN21" s="9"/>
      <c r="AO21" s="15"/>
      <c r="AP21" s="15"/>
      <c r="AQ21" s="8"/>
      <c r="AR21" s="9"/>
    </row>
    <row r="22" spans="1:44" ht="15.75" thickBot="1" x14ac:dyDescent="0.3">
      <c r="A22" s="1" t="s">
        <v>229</v>
      </c>
      <c r="B22" s="19"/>
      <c r="C22" s="20"/>
      <c r="D22" s="21"/>
      <c r="E22" s="19"/>
      <c r="F22" s="19"/>
      <c r="G22" s="20"/>
      <c r="H22" s="21"/>
      <c r="I22" s="1"/>
      <c r="J22" s="1" t="s">
        <v>243</v>
      </c>
      <c r="K22" s="15"/>
      <c r="L22" s="8"/>
      <c r="M22" s="9"/>
      <c r="N22" s="15"/>
      <c r="O22" s="15"/>
      <c r="P22" s="8"/>
      <c r="Q22" s="9"/>
      <c r="R22" s="1"/>
      <c r="S22" s="1">
        <v>787</v>
      </c>
      <c r="T22" s="15"/>
      <c r="U22" s="8"/>
      <c r="V22" s="9"/>
      <c r="W22" s="15"/>
      <c r="X22" s="15"/>
      <c r="Y22" s="8"/>
      <c r="Z22" s="9"/>
      <c r="AA22" s="1"/>
      <c r="AB22" s="1">
        <v>788</v>
      </c>
      <c r="AC22" s="15"/>
      <c r="AD22" s="8"/>
      <c r="AE22" s="9"/>
      <c r="AF22" s="15"/>
      <c r="AG22" s="15"/>
      <c r="AH22" s="8"/>
      <c r="AI22" s="9"/>
      <c r="AJ22" s="1"/>
      <c r="AK22" s="1">
        <v>788</v>
      </c>
      <c r="AL22" s="19"/>
      <c r="AM22" s="20"/>
      <c r="AN22" s="21"/>
      <c r="AO22" s="19"/>
      <c r="AP22" s="19"/>
      <c r="AQ22" s="20"/>
      <c r="AR22" s="21"/>
    </row>
    <row r="23" spans="1:44" ht="15.75" thickBot="1" x14ac:dyDescent="0.3">
      <c r="A23" s="1"/>
      <c r="B23" s="23">
        <f>SUM(B7:B22)</f>
        <v>23</v>
      </c>
      <c r="C23" s="24">
        <f t="shared" ref="C23:H23" si="0">SUM(C7:C22)</f>
        <v>0</v>
      </c>
      <c r="D23" s="24">
        <f t="shared" si="0"/>
        <v>0</v>
      </c>
      <c r="E23" s="24">
        <f t="shared" si="0"/>
        <v>0</v>
      </c>
      <c r="F23" s="24">
        <f t="shared" si="0"/>
        <v>0</v>
      </c>
      <c r="G23" s="24">
        <f t="shared" si="0"/>
        <v>0</v>
      </c>
      <c r="H23" s="22">
        <f t="shared" si="0"/>
        <v>0</v>
      </c>
      <c r="I23" s="5"/>
      <c r="J23" s="1"/>
      <c r="K23" s="23">
        <f t="shared" ref="K23:Q23" si="1">SUM(K7:K22)</f>
        <v>10</v>
      </c>
      <c r="L23" s="24">
        <f t="shared" si="1"/>
        <v>0</v>
      </c>
      <c r="M23" s="24">
        <f t="shared" si="1"/>
        <v>0</v>
      </c>
      <c r="N23" s="24">
        <f t="shared" si="1"/>
        <v>0</v>
      </c>
      <c r="O23" s="24">
        <f t="shared" si="1"/>
        <v>0</v>
      </c>
      <c r="P23" s="24">
        <f t="shared" si="1"/>
        <v>0</v>
      </c>
      <c r="Q23" s="22">
        <f t="shared" si="1"/>
        <v>0</v>
      </c>
      <c r="R23" s="5"/>
      <c r="S23" s="1"/>
      <c r="T23" s="23">
        <f t="shared" ref="T23:Z23" si="2">SUM(T7:T22)</f>
        <v>20</v>
      </c>
      <c r="U23" s="24">
        <f t="shared" si="2"/>
        <v>0</v>
      </c>
      <c r="V23" s="24">
        <f t="shared" si="2"/>
        <v>0</v>
      </c>
      <c r="W23" s="24">
        <f t="shared" si="2"/>
        <v>0</v>
      </c>
      <c r="X23" s="24">
        <f t="shared" si="2"/>
        <v>0</v>
      </c>
      <c r="Y23" s="24">
        <f t="shared" si="2"/>
        <v>0</v>
      </c>
      <c r="Z23" s="22">
        <f t="shared" si="2"/>
        <v>0</v>
      </c>
      <c r="AA23" s="5"/>
      <c r="AB23" s="1"/>
      <c r="AC23" s="23">
        <f t="shared" ref="AC23:AI23" si="3">SUM(AC7:AC22)</f>
        <v>16</v>
      </c>
      <c r="AD23" s="24">
        <f t="shared" si="3"/>
        <v>0</v>
      </c>
      <c r="AE23" s="24">
        <f t="shared" si="3"/>
        <v>0</v>
      </c>
      <c r="AF23" s="24">
        <f t="shared" si="3"/>
        <v>0</v>
      </c>
      <c r="AG23" s="24">
        <f t="shared" si="3"/>
        <v>0</v>
      </c>
      <c r="AH23" s="24">
        <f t="shared" si="3"/>
        <v>0</v>
      </c>
      <c r="AI23" s="22">
        <f t="shared" si="3"/>
        <v>0</v>
      </c>
      <c r="AJ23" s="5"/>
      <c r="AK23" s="1"/>
      <c r="AL23" s="23">
        <f t="shared" ref="AL23:AR23" si="4">SUM(AL7:AL22)</f>
        <v>17</v>
      </c>
      <c r="AM23" s="24">
        <f t="shared" si="4"/>
        <v>0</v>
      </c>
      <c r="AN23" s="24">
        <f t="shared" si="4"/>
        <v>0</v>
      </c>
      <c r="AO23" s="24">
        <f t="shared" si="4"/>
        <v>0</v>
      </c>
      <c r="AP23" s="24">
        <f t="shared" si="4"/>
        <v>0</v>
      </c>
      <c r="AQ23" s="24">
        <f t="shared" si="4"/>
        <v>0</v>
      </c>
      <c r="AR23" s="22">
        <f t="shared" si="4"/>
        <v>0</v>
      </c>
    </row>
    <row r="24" spans="1:44" ht="15.75" thickBot="1" x14ac:dyDescent="0.3">
      <c r="A24" s="1"/>
      <c r="B24" s="25">
        <f>B23*0.5</f>
        <v>11.5</v>
      </c>
      <c r="C24" s="26">
        <f>C23*2</f>
        <v>0</v>
      </c>
      <c r="D24" s="26">
        <f>D23*3</f>
        <v>0</v>
      </c>
      <c r="E24" s="26">
        <f>E23*10</f>
        <v>0</v>
      </c>
      <c r="F24" s="26">
        <f>F23*2.5</f>
        <v>0</v>
      </c>
      <c r="G24" s="27">
        <f>G23*3</f>
        <v>0</v>
      </c>
      <c r="H24" s="28">
        <f>H23*4</f>
        <v>0</v>
      </c>
      <c r="I24" s="1"/>
      <c r="J24" s="1"/>
      <c r="K24" s="25">
        <f>K23*0.5</f>
        <v>5</v>
      </c>
      <c r="L24" s="26">
        <f>L23*2</f>
        <v>0</v>
      </c>
      <c r="M24" s="26">
        <f>M23*3</f>
        <v>0</v>
      </c>
      <c r="N24" s="26">
        <f>N23*10</f>
        <v>0</v>
      </c>
      <c r="O24" s="26">
        <f>O23*2.5</f>
        <v>0</v>
      </c>
      <c r="P24" s="27">
        <f>P23*3</f>
        <v>0</v>
      </c>
      <c r="Q24" s="28">
        <f>Q23*4</f>
        <v>0</v>
      </c>
      <c r="R24" s="1"/>
      <c r="S24" s="1"/>
      <c r="T24" s="25">
        <f>T23*0.5</f>
        <v>10</v>
      </c>
      <c r="U24" s="26">
        <f>U23*2</f>
        <v>0</v>
      </c>
      <c r="V24" s="26">
        <f>V23*3</f>
        <v>0</v>
      </c>
      <c r="W24" s="26">
        <f>W23*10</f>
        <v>0</v>
      </c>
      <c r="X24" s="26">
        <f>X23*2.5</f>
        <v>0</v>
      </c>
      <c r="Y24" s="27">
        <f>Y23*3</f>
        <v>0</v>
      </c>
      <c r="Z24" s="28">
        <f>Z23*4</f>
        <v>0</v>
      </c>
      <c r="AA24" s="1"/>
      <c r="AB24" s="1"/>
      <c r="AC24" s="25">
        <f>AC23*0.5</f>
        <v>8</v>
      </c>
      <c r="AD24" s="26">
        <f>AD23*2</f>
        <v>0</v>
      </c>
      <c r="AE24" s="26">
        <f>AE23*3</f>
        <v>0</v>
      </c>
      <c r="AF24" s="26">
        <f>AF23*10</f>
        <v>0</v>
      </c>
      <c r="AG24" s="26">
        <f>AG23*2.5</f>
        <v>0</v>
      </c>
      <c r="AH24" s="27">
        <f>AH23*3</f>
        <v>0</v>
      </c>
      <c r="AI24" s="28">
        <f>AI23*4</f>
        <v>0</v>
      </c>
      <c r="AJ24" s="1"/>
      <c r="AK24" s="1"/>
      <c r="AL24" s="25">
        <f>AL23*0.5</f>
        <v>8.5</v>
      </c>
      <c r="AM24" s="26">
        <f>AM23*2</f>
        <v>0</v>
      </c>
      <c r="AN24" s="26">
        <f>AN23*3</f>
        <v>0</v>
      </c>
      <c r="AO24" s="26">
        <f>AO23*10</f>
        <v>0</v>
      </c>
      <c r="AP24" s="26">
        <f>AP23*2.5</f>
        <v>0</v>
      </c>
      <c r="AQ24" s="27">
        <f>AQ23*3</f>
        <v>0</v>
      </c>
      <c r="AR24" s="28">
        <f>AR23*4</f>
        <v>0</v>
      </c>
    </row>
    <row r="25" spans="1:44" ht="15.75" thickBot="1" x14ac:dyDescent="0.3">
      <c r="A25" s="1"/>
      <c r="B25" s="53">
        <f>SUM(B24:H24)</f>
        <v>11.5</v>
      </c>
      <c r="C25" s="54"/>
      <c r="D25" s="54"/>
      <c r="E25" s="54"/>
      <c r="F25" s="54"/>
      <c r="G25" s="54"/>
      <c r="H25" s="55"/>
      <c r="I25" s="1"/>
      <c r="J25" s="1"/>
      <c r="K25" s="53">
        <f>SUM(K24:Q24)</f>
        <v>5</v>
      </c>
      <c r="L25" s="54"/>
      <c r="M25" s="54"/>
      <c r="N25" s="54"/>
      <c r="O25" s="54"/>
      <c r="P25" s="54"/>
      <c r="Q25" s="55"/>
      <c r="R25" s="1"/>
      <c r="S25" s="1"/>
      <c r="T25" s="53">
        <f>SUM(T24:Z24)</f>
        <v>10</v>
      </c>
      <c r="U25" s="54"/>
      <c r="V25" s="54"/>
      <c r="W25" s="54"/>
      <c r="X25" s="54"/>
      <c r="Y25" s="54"/>
      <c r="Z25" s="55"/>
      <c r="AA25" s="1"/>
      <c r="AB25" s="1"/>
      <c r="AC25" s="53">
        <f>SUM(AC24:AI24)</f>
        <v>8</v>
      </c>
      <c r="AD25" s="54"/>
      <c r="AE25" s="54"/>
      <c r="AF25" s="54"/>
      <c r="AG25" s="54"/>
      <c r="AH25" s="54"/>
      <c r="AI25" s="55"/>
      <c r="AJ25" s="1"/>
      <c r="AK25" s="1"/>
      <c r="AL25" s="53">
        <f>SUM(AL24:AR24)</f>
        <v>8.5</v>
      </c>
      <c r="AM25" s="54"/>
      <c r="AN25" s="54"/>
      <c r="AO25" s="54"/>
      <c r="AP25" s="54"/>
      <c r="AQ25" s="54"/>
      <c r="AR25" s="55"/>
    </row>
    <row r="26" spans="1:44" ht="15.75" thickBot="1" x14ac:dyDescent="0.3">
      <c r="A26" s="1">
        <v>400</v>
      </c>
      <c r="B26" s="56">
        <f>$A$26-B25</f>
        <v>388.5</v>
      </c>
      <c r="C26" s="57"/>
      <c r="D26" s="57"/>
      <c r="E26" s="57"/>
      <c r="F26" s="57"/>
      <c r="G26" s="57"/>
      <c r="H26" s="58"/>
      <c r="I26" s="29"/>
      <c r="J26" s="1">
        <v>400</v>
      </c>
      <c r="K26" s="56">
        <f>$A$26-K25</f>
        <v>395</v>
      </c>
      <c r="L26" s="57"/>
      <c r="M26" s="57"/>
      <c r="N26" s="57"/>
      <c r="O26" s="57"/>
      <c r="P26" s="57"/>
      <c r="Q26" s="58"/>
      <c r="R26" s="33"/>
      <c r="S26" s="1">
        <v>400</v>
      </c>
      <c r="T26" s="56">
        <f>$A$26-T25</f>
        <v>390</v>
      </c>
      <c r="U26" s="57"/>
      <c r="V26" s="57"/>
      <c r="W26" s="57"/>
      <c r="X26" s="57"/>
      <c r="Y26" s="57"/>
      <c r="Z26" s="58"/>
      <c r="AA26" s="33"/>
      <c r="AB26" s="1">
        <v>400</v>
      </c>
      <c r="AC26" s="56">
        <f>$A$26-AC25</f>
        <v>392</v>
      </c>
      <c r="AD26" s="57"/>
      <c r="AE26" s="57"/>
      <c r="AF26" s="57"/>
      <c r="AG26" s="57"/>
      <c r="AH26" s="57"/>
      <c r="AI26" s="58"/>
      <c r="AJ26" s="29"/>
      <c r="AK26" s="1">
        <v>400</v>
      </c>
      <c r="AL26" s="56">
        <f>$A$26-AL25</f>
        <v>391.5</v>
      </c>
      <c r="AM26" s="57"/>
      <c r="AN26" s="57"/>
      <c r="AO26" s="57"/>
      <c r="AP26" s="57"/>
      <c r="AQ26" s="57"/>
      <c r="AR26" s="58"/>
    </row>
    <row r="27" spans="1:44" ht="15.75" thickBot="1" x14ac:dyDescent="0.3">
      <c r="A27" s="1">
        <v>10</v>
      </c>
      <c r="B27" s="59">
        <f>B26/40</f>
        <v>9.7125000000000004</v>
      </c>
      <c r="C27" s="60"/>
      <c r="D27" s="60"/>
      <c r="E27" s="60"/>
      <c r="F27" s="60"/>
      <c r="G27" s="60"/>
      <c r="H27" s="61"/>
      <c r="I27" s="30"/>
      <c r="J27" s="1">
        <v>10</v>
      </c>
      <c r="K27" s="59">
        <f>K26/40</f>
        <v>9.875</v>
      </c>
      <c r="L27" s="60"/>
      <c r="M27" s="60"/>
      <c r="N27" s="60"/>
      <c r="O27" s="60"/>
      <c r="P27" s="60"/>
      <c r="Q27" s="61"/>
      <c r="R27" s="30"/>
      <c r="S27" s="1">
        <v>10</v>
      </c>
      <c r="T27" s="59">
        <f>T26/40</f>
        <v>9.75</v>
      </c>
      <c r="U27" s="60"/>
      <c r="V27" s="60"/>
      <c r="W27" s="60"/>
      <c r="X27" s="60"/>
      <c r="Y27" s="60"/>
      <c r="Z27" s="61"/>
      <c r="AA27" s="30"/>
      <c r="AB27" s="1">
        <v>10</v>
      </c>
      <c r="AC27" s="59">
        <f>AC26/40</f>
        <v>9.8000000000000007</v>
      </c>
      <c r="AD27" s="60"/>
      <c r="AE27" s="60"/>
      <c r="AF27" s="60"/>
      <c r="AG27" s="60"/>
      <c r="AH27" s="60"/>
      <c r="AI27" s="61"/>
      <c r="AJ27" s="30"/>
      <c r="AK27" s="1">
        <v>10</v>
      </c>
      <c r="AL27" s="59">
        <f>AL26/40</f>
        <v>9.7874999999999996</v>
      </c>
      <c r="AM27" s="60"/>
      <c r="AN27" s="60"/>
      <c r="AO27" s="60"/>
      <c r="AP27" s="60"/>
      <c r="AQ27" s="60"/>
      <c r="AR27" s="61"/>
    </row>
    <row r="28" spans="1:44" ht="15.75" thickBot="1" x14ac:dyDescent="0.3"/>
    <row r="29" spans="1:44" ht="15.75" thickBot="1" x14ac:dyDescent="0.3">
      <c r="A29" s="1"/>
      <c r="B29" s="48" t="s">
        <v>16</v>
      </c>
      <c r="C29" s="49"/>
      <c r="D29" s="49"/>
      <c r="E29" s="49"/>
      <c r="F29" s="49"/>
      <c r="G29" s="49"/>
      <c r="H29" s="50"/>
      <c r="J29" s="1"/>
      <c r="K29" s="48" t="s">
        <v>44</v>
      </c>
      <c r="L29" s="49"/>
      <c r="M29" s="49"/>
      <c r="N29" s="49"/>
      <c r="O29" s="49"/>
      <c r="P29" s="49"/>
      <c r="Q29" s="50"/>
      <c r="S29" s="1"/>
      <c r="T29" s="48" t="s">
        <v>53</v>
      </c>
      <c r="U29" s="49"/>
      <c r="V29" s="49"/>
      <c r="W29" s="49"/>
      <c r="X29" s="49"/>
      <c r="Y29" s="49"/>
      <c r="Z29" s="50"/>
      <c r="AB29" s="1"/>
      <c r="AC29" s="48" t="s">
        <v>6</v>
      </c>
      <c r="AD29" s="49"/>
      <c r="AE29" s="49"/>
      <c r="AF29" s="49"/>
      <c r="AG29" s="49"/>
      <c r="AH29" s="49"/>
      <c r="AI29" s="50"/>
    </row>
    <row r="30" spans="1:44" x14ac:dyDescent="0.25">
      <c r="A30" s="1"/>
      <c r="B30" s="12" t="s">
        <v>1</v>
      </c>
      <c r="C30" s="51" t="s">
        <v>2</v>
      </c>
      <c r="D30" s="52"/>
      <c r="E30" s="12" t="s">
        <v>3</v>
      </c>
      <c r="F30" s="12" t="s">
        <v>4</v>
      </c>
      <c r="G30" s="51" t="s">
        <v>5</v>
      </c>
      <c r="H30" s="52"/>
      <c r="J30" s="1"/>
      <c r="K30" s="12" t="s">
        <v>1</v>
      </c>
      <c r="L30" s="51" t="s">
        <v>2</v>
      </c>
      <c r="M30" s="52"/>
      <c r="N30" s="12" t="s">
        <v>3</v>
      </c>
      <c r="O30" s="12" t="s">
        <v>4</v>
      </c>
      <c r="P30" s="51" t="s">
        <v>5</v>
      </c>
      <c r="Q30" s="52"/>
      <c r="S30" s="1"/>
      <c r="T30" s="12" t="s">
        <v>1</v>
      </c>
      <c r="U30" s="51" t="s">
        <v>2</v>
      </c>
      <c r="V30" s="52"/>
      <c r="W30" s="12" t="s">
        <v>3</v>
      </c>
      <c r="X30" s="12" t="s">
        <v>4</v>
      </c>
      <c r="Y30" s="51" t="s">
        <v>5</v>
      </c>
      <c r="Z30" s="52"/>
      <c r="AB30" s="1"/>
      <c r="AC30" s="12" t="s">
        <v>1</v>
      </c>
      <c r="AD30" s="51" t="s">
        <v>2</v>
      </c>
      <c r="AE30" s="52"/>
      <c r="AF30" s="12" t="s">
        <v>3</v>
      </c>
      <c r="AG30" s="12" t="s">
        <v>4</v>
      </c>
      <c r="AH30" s="51" t="s">
        <v>5</v>
      </c>
      <c r="AI30" s="52"/>
    </row>
    <row r="31" spans="1:44" ht="15.75" thickBot="1" x14ac:dyDescent="0.3">
      <c r="A31" s="5" t="s">
        <v>10</v>
      </c>
      <c r="B31" s="13"/>
      <c r="C31" s="2">
        <v>1</v>
      </c>
      <c r="D31" s="3">
        <v>2</v>
      </c>
      <c r="E31" s="13">
        <v>3</v>
      </c>
      <c r="F31" s="13"/>
      <c r="G31" s="2">
        <v>1</v>
      </c>
      <c r="H31" s="3">
        <v>2</v>
      </c>
      <c r="J31" s="5" t="s">
        <v>10</v>
      </c>
      <c r="K31" s="13"/>
      <c r="L31" s="2">
        <v>1</v>
      </c>
      <c r="M31" s="3">
        <v>2</v>
      </c>
      <c r="N31" s="13">
        <v>3</v>
      </c>
      <c r="O31" s="13"/>
      <c r="P31" s="2">
        <v>1</v>
      </c>
      <c r="Q31" s="3">
        <v>2</v>
      </c>
      <c r="S31" s="5" t="s">
        <v>10</v>
      </c>
      <c r="T31" s="13"/>
      <c r="U31" s="2">
        <v>1</v>
      </c>
      <c r="V31" s="3">
        <v>2</v>
      </c>
      <c r="W31" s="13">
        <v>3</v>
      </c>
      <c r="X31" s="13"/>
      <c r="Y31" s="2">
        <v>1</v>
      </c>
      <c r="Z31" s="3">
        <v>2</v>
      </c>
      <c r="AB31" s="5" t="s">
        <v>10</v>
      </c>
      <c r="AC31" s="13"/>
      <c r="AD31" s="2">
        <v>1</v>
      </c>
      <c r="AE31" s="3">
        <v>2</v>
      </c>
      <c r="AF31" s="13">
        <v>3</v>
      </c>
      <c r="AG31" s="13"/>
      <c r="AH31" s="2">
        <v>1</v>
      </c>
      <c r="AI31" s="3">
        <v>2</v>
      </c>
    </row>
    <row r="32" spans="1:44" x14ac:dyDescent="0.25">
      <c r="A32" s="1">
        <v>727</v>
      </c>
      <c r="B32" s="14">
        <v>6</v>
      </c>
      <c r="C32" s="6"/>
      <c r="D32" s="7"/>
      <c r="E32" s="14"/>
      <c r="F32" s="14"/>
      <c r="G32" s="6"/>
      <c r="H32" s="7"/>
      <c r="J32" s="1" t="s">
        <v>244</v>
      </c>
      <c r="K32" s="14">
        <v>7</v>
      </c>
      <c r="L32" s="6"/>
      <c r="M32" s="7"/>
      <c r="N32" s="14"/>
      <c r="O32" s="14"/>
      <c r="P32" s="6"/>
      <c r="Q32" s="7"/>
      <c r="S32" s="1" t="s">
        <v>244</v>
      </c>
      <c r="T32" s="14">
        <v>1</v>
      </c>
      <c r="U32" s="6"/>
      <c r="V32" s="7"/>
      <c r="W32" s="14"/>
      <c r="X32" s="14"/>
      <c r="Y32" s="6"/>
      <c r="Z32" s="7"/>
      <c r="AB32" s="1">
        <v>721</v>
      </c>
      <c r="AC32" s="14">
        <v>2</v>
      </c>
      <c r="AD32" s="6"/>
      <c r="AE32" s="7"/>
      <c r="AF32" s="14"/>
      <c r="AG32" s="14"/>
      <c r="AH32" s="6"/>
      <c r="AI32" s="7"/>
    </row>
    <row r="33" spans="1:40" x14ac:dyDescent="0.25">
      <c r="A33" s="1">
        <v>728</v>
      </c>
      <c r="B33" s="15">
        <v>2</v>
      </c>
      <c r="C33" s="8"/>
      <c r="D33" s="9"/>
      <c r="E33" s="15"/>
      <c r="F33" s="15"/>
      <c r="G33" s="8"/>
      <c r="H33" s="9"/>
      <c r="J33" s="1" t="s">
        <v>245</v>
      </c>
      <c r="K33" s="15">
        <v>3</v>
      </c>
      <c r="L33" s="8"/>
      <c r="M33" s="9"/>
      <c r="N33" s="15"/>
      <c r="O33" s="15"/>
      <c r="P33" s="8"/>
      <c r="Q33" s="9"/>
      <c r="S33" s="1" t="s">
        <v>256</v>
      </c>
      <c r="T33" s="15">
        <v>3</v>
      </c>
      <c r="U33" s="8"/>
      <c r="V33" s="9"/>
      <c r="W33" s="15"/>
      <c r="X33" s="15"/>
      <c r="Y33" s="8"/>
      <c r="Z33" s="9"/>
      <c r="AB33" s="1">
        <v>722</v>
      </c>
      <c r="AC33" s="15">
        <v>7</v>
      </c>
      <c r="AD33" s="8"/>
      <c r="AE33" s="9"/>
      <c r="AF33" s="15"/>
      <c r="AG33" s="15"/>
      <c r="AH33" s="8"/>
      <c r="AI33" s="9"/>
      <c r="AN33" s="32"/>
    </row>
    <row r="34" spans="1:40" x14ac:dyDescent="0.25">
      <c r="A34" s="1">
        <v>734</v>
      </c>
      <c r="B34" s="15">
        <v>4</v>
      </c>
      <c r="C34" s="8"/>
      <c r="D34" s="9"/>
      <c r="E34" s="15"/>
      <c r="F34" s="15"/>
      <c r="G34" s="8"/>
      <c r="H34" s="9"/>
      <c r="J34" s="1" t="s">
        <v>216</v>
      </c>
      <c r="K34" s="15">
        <v>2</v>
      </c>
      <c r="L34" s="8"/>
      <c r="M34" s="9"/>
      <c r="N34" s="15"/>
      <c r="O34" s="15"/>
      <c r="P34" s="8"/>
      <c r="Q34" s="9"/>
      <c r="S34" s="1" t="s">
        <v>257</v>
      </c>
      <c r="T34" s="15">
        <v>1</v>
      </c>
      <c r="U34" s="8"/>
      <c r="V34" s="9"/>
      <c r="W34" s="15"/>
      <c r="X34" s="15"/>
      <c r="Y34" s="8"/>
      <c r="Z34" s="9"/>
      <c r="AB34" s="1">
        <v>733</v>
      </c>
      <c r="AC34" s="15">
        <v>5</v>
      </c>
      <c r="AD34" s="8"/>
      <c r="AE34" s="9"/>
      <c r="AF34" s="15"/>
      <c r="AG34" s="15"/>
      <c r="AH34" s="8"/>
      <c r="AI34" s="9"/>
      <c r="AN34" s="32"/>
    </row>
    <row r="35" spans="1:40" x14ac:dyDescent="0.25">
      <c r="A35" s="1">
        <v>736</v>
      </c>
      <c r="B35" s="15">
        <v>4</v>
      </c>
      <c r="C35" s="8"/>
      <c r="D35" s="9"/>
      <c r="E35" s="15"/>
      <c r="F35" s="15"/>
      <c r="G35" s="8"/>
      <c r="H35" s="9"/>
      <c r="J35" s="1" t="s">
        <v>246</v>
      </c>
      <c r="K35" s="15">
        <v>1</v>
      </c>
      <c r="L35" s="8"/>
      <c r="M35" s="9"/>
      <c r="N35" s="15"/>
      <c r="O35" s="15"/>
      <c r="P35" s="8"/>
      <c r="Q35" s="9"/>
      <c r="S35" s="1" t="s">
        <v>232</v>
      </c>
      <c r="T35" s="15">
        <v>0</v>
      </c>
      <c r="U35" s="8"/>
      <c r="V35" s="9"/>
      <c r="W35" s="15"/>
      <c r="X35" s="15"/>
      <c r="Y35" s="8"/>
      <c r="Z35" s="9"/>
      <c r="AB35" s="1">
        <v>737</v>
      </c>
      <c r="AC35" s="15">
        <v>1</v>
      </c>
      <c r="AD35" s="8"/>
      <c r="AE35" s="9"/>
      <c r="AF35" s="15"/>
      <c r="AG35" s="15"/>
      <c r="AH35" s="8"/>
      <c r="AI35" s="9"/>
      <c r="AN35" s="32"/>
    </row>
    <row r="36" spans="1:40" x14ac:dyDescent="0.25">
      <c r="A36" s="1">
        <v>743</v>
      </c>
      <c r="B36" s="15">
        <v>5</v>
      </c>
      <c r="C36" s="8"/>
      <c r="D36" s="9"/>
      <c r="E36" s="15"/>
      <c r="F36" s="15"/>
      <c r="G36" s="8"/>
      <c r="H36" s="9"/>
      <c r="J36" s="1" t="s">
        <v>247</v>
      </c>
      <c r="K36" s="15">
        <v>4</v>
      </c>
      <c r="L36" s="8"/>
      <c r="M36" s="9"/>
      <c r="N36" s="15"/>
      <c r="O36" s="15"/>
      <c r="P36" s="8"/>
      <c r="Q36" s="9"/>
      <c r="S36" s="1" t="s">
        <v>258</v>
      </c>
      <c r="T36" s="15">
        <v>1</v>
      </c>
      <c r="U36" s="8"/>
      <c r="V36" s="9"/>
      <c r="W36" s="15"/>
      <c r="X36" s="15"/>
      <c r="Y36" s="8"/>
      <c r="Z36" s="9"/>
      <c r="AB36" s="1">
        <v>742</v>
      </c>
      <c r="AC36" s="15">
        <v>2</v>
      </c>
      <c r="AD36" s="8"/>
      <c r="AE36" s="9"/>
      <c r="AF36" s="15"/>
      <c r="AG36" s="15"/>
      <c r="AH36" s="8"/>
      <c r="AI36" s="9"/>
      <c r="AN36" s="32"/>
    </row>
    <row r="37" spans="1:40" x14ac:dyDescent="0.25">
      <c r="A37" s="1">
        <v>746</v>
      </c>
      <c r="B37" s="15">
        <v>2</v>
      </c>
      <c r="C37" s="8"/>
      <c r="D37" s="9"/>
      <c r="E37" s="15"/>
      <c r="F37" s="15"/>
      <c r="G37" s="8"/>
      <c r="H37" s="9"/>
      <c r="J37" s="1" t="s">
        <v>233</v>
      </c>
      <c r="K37" s="15">
        <v>0</v>
      </c>
      <c r="L37" s="8"/>
      <c r="M37" s="9"/>
      <c r="N37" s="15"/>
      <c r="O37" s="15"/>
      <c r="P37" s="8"/>
      <c r="Q37" s="9"/>
      <c r="S37" s="1" t="s">
        <v>259</v>
      </c>
      <c r="T37" s="15">
        <v>1</v>
      </c>
      <c r="U37" s="8"/>
      <c r="V37" s="9"/>
      <c r="W37" s="15"/>
      <c r="X37" s="15"/>
      <c r="Y37" s="8"/>
      <c r="Z37" s="9"/>
      <c r="AB37" s="1">
        <v>744</v>
      </c>
      <c r="AC37" s="15">
        <v>2</v>
      </c>
      <c r="AD37" s="8"/>
      <c r="AE37" s="9"/>
      <c r="AF37" s="15"/>
      <c r="AG37" s="15"/>
      <c r="AH37" s="8"/>
      <c r="AI37" s="9"/>
      <c r="AN37" s="32"/>
    </row>
    <row r="38" spans="1:40" x14ac:dyDescent="0.25">
      <c r="A38" s="1">
        <v>754</v>
      </c>
      <c r="B38" s="15"/>
      <c r="C38" s="8"/>
      <c r="D38" s="9"/>
      <c r="E38" s="15"/>
      <c r="F38" s="15"/>
      <c r="G38" s="8"/>
      <c r="H38" s="9"/>
      <c r="J38" s="1" t="s">
        <v>248</v>
      </c>
      <c r="K38" s="15"/>
      <c r="L38" s="8"/>
      <c r="M38" s="9"/>
      <c r="N38" s="15"/>
      <c r="O38" s="15"/>
      <c r="P38" s="8"/>
      <c r="Q38" s="9"/>
      <c r="S38" s="1" t="s">
        <v>220</v>
      </c>
      <c r="T38" s="15"/>
      <c r="U38" s="8"/>
      <c r="V38" s="9"/>
      <c r="W38" s="15"/>
      <c r="X38" s="15"/>
      <c r="Y38" s="8"/>
      <c r="Z38" s="9"/>
      <c r="AB38" s="1">
        <v>756</v>
      </c>
      <c r="AC38" s="15"/>
      <c r="AD38" s="8"/>
      <c r="AE38" s="9"/>
      <c r="AF38" s="15"/>
      <c r="AG38" s="15"/>
      <c r="AH38" s="8"/>
      <c r="AI38" s="9"/>
      <c r="AN38" s="32"/>
    </row>
    <row r="39" spans="1:40" x14ac:dyDescent="0.25">
      <c r="A39" s="1">
        <v>755</v>
      </c>
      <c r="B39" s="15"/>
      <c r="C39" s="8"/>
      <c r="D39" s="9"/>
      <c r="E39" s="15"/>
      <c r="F39" s="15"/>
      <c r="G39" s="8"/>
      <c r="H39" s="9"/>
      <c r="J39" s="1" t="s">
        <v>249</v>
      </c>
      <c r="K39" s="15"/>
      <c r="L39" s="8"/>
      <c r="M39" s="9"/>
      <c r="N39" s="15"/>
      <c r="O39" s="15"/>
      <c r="P39" s="8"/>
      <c r="Q39" s="9"/>
      <c r="S39" s="1" t="s">
        <v>260</v>
      </c>
      <c r="T39" s="15"/>
      <c r="U39" s="8"/>
      <c r="V39" s="9"/>
      <c r="W39" s="15"/>
      <c r="X39" s="15"/>
      <c r="Y39" s="8"/>
      <c r="Z39" s="9"/>
      <c r="AB39" s="1">
        <v>758</v>
      </c>
      <c r="AC39" s="15"/>
      <c r="AD39" s="8"/>
      <c r="AE39" s="9"/>
      <c r="AF39" s="15"/>
      <c r="AG39" s="15"/>
      <c r="AH39" s="8"/>
      <c r="AI39" s="9"/>
    </row>
    <row r="40" spans="1:40" x14ac:dyDescent="0.25">
      <c r="A40" s="1">
        <v>759</v>
      </c>
      <c r="B40" s="15"/>
      <c r="C40" s="8"/>
      <c r="D40" s="9"/>
      <c r="E40" s="15"/>
      <c r="F40" s="15"/>
      <c r="G40" s="8"/>
      <c r="H40" s="9"/>
      <c r="J40" s="1" t="s">
        <v>250</v>
      </c>
      <c r="K40" s="15"/>
      <c r="L40" s="8"/>
      <c r="M40" s="9"/>
      <c r="N40" s="15"/>
      <c r="O40" s="15"/>
      <c r="P40" s="8"/>
      <c r="Q40" s="9"/>
      <c r="S40" s="1" t="s">
        <v>261</v>
      </c>
      <c r="T40" s="15"/>
      <c r="U40" s="8"/>
      <c r="V40" s="9"/>
      <c r="W40" s="15"/>
      <c r="X40" s="15"/>
      <c r="Y40" s="8"/>
      <c r="Z40" s="9"/>
      <c r="AB40" s="1">
        <v>760</v>
      </c>
      <c r="AC40" s="15"/>
      <c r="AD40" s="8"/>
      <c r="AE40" s="9"/>
      <c r="AF40" s="15"/>
      <c r="AG40" s="15"/>
      <c r="AH40" s="8"/>
      <c r="AI40" s="9"/>
    </row>
    <row r="41" spans="1:40" x14ac:dyDescent="0.25">
      <c r="A41" s="1">
        <v>760</v>
      </c>
      <c r="B41" s="15"/>
      <c r="C41" s="8"/>
      <c r="D41" s="9"/>
      <c r="E41" s="15"/>
      <c r="F41" s="15"/>
      <c r="G41" s="8"/>
      <c r="H41" s="9"/>
      <c r="J41" s="1" t="s">
        <v>251</v>
      </c>
      <c r="K41" s="15"/>
      <c r="L41" s="8"/>
      <c r="M41" s="9"/>
      <c r="N41" s="15"/>
      <c r="O41" s="15"/>
      <c r="P41" s="8"/>
      <c r="Q41" s="9"/>
      <c r="S41" s="1" t="s">
        <v>250</v>
      </c>
      <c r="T41" s="15"/>
      <c r="U41" s="8"/>
      <c r="V41" s="9"/>
      <c r="W41" s="15"/>
      <c r="X41" s="15"/>
      <c r="Y41" s="8"/>
      <c r="Z41" s="9"/>
      <c r="AB41" s="1">
        <v>761</v>
      </c>
      <c r="AC41" s="15"/>
      <c r="AD41" s="8"/>
      <c r="AE41" s="9"/>
      <c r="AF41" s="15"/>
      <c r="AG41" s="15"/>
      <c r="AH41" s="8"/>
      <c r="AI41" s="9"/>
    </row>
    <row r="42" spans="1:40" x14ac:dyDescent="0.25">
      <c r="A42" s="1">
        <v>771</v>
      </c>
      <c r="B42" s="16"/>
      <c r="C42" s="10"/>
      <c r="D42" s="11"/>
      <c r="E42" s="16"/>
      <c r="F42" s="16"/>
      <c r="G42" s="10"/>
      <c r="H42" s="11"/>
      <c r="J42" s="1" t="s">
        <v>252</v>
      </c>
      <c r="K42" s="16"/>
      <c r="L42" s="10"/>
      <c r="M42" s="11"/>
      <c r="N42" s="16"/>
      <c r="O42" s="16"/>
      <c r="P42" s="10"/>
      <c r="Q42" s="11"/>
      <c r="S42" s="1" t="s">
        <v>239</v>
      </c>
      <c r="T42" s="16"/>
      <c r="U42" s="10"/>
      <c r="V42" s="11"/>
      <c r="W42" s="16"/>
      <c r="X42" s="16"/>
      <c r="Y42" s="10"/>
      <c r="Z42" s="11"/>
      <c r="AB42" s="1">
        <v>766</v>
      </c>
      <c r="AC42" s="16"/>
      <c r="AD42" s="10"/>
      <c r="AE42" s="11"/>
      <c r="AF42" s="16"/>
      <c r="AG42" s="16"/>
      <c r="AH42" s="10"/>
      <c r="AI42" s="11"/>
    </row>
    <row r="43" spans="1:40" x14ac:dyDescent="0.25">
      <c r="A43" s="1">
        <v>772</v>
      </c>
      <c r="B43" s="16"/>
      <c r="C43" s="10"/>
      <c r="D43" s="11"/>
      <c r="E43" s="16"/>
      <c r="F43" s="16"/>
      <c r="G43" s="10"/>
      <c r="H43" s="11"/>
      <c r="J43" s="1" t="s">
        <v>225</v>
      </c>
      <c r="K43" s="16"/>
      <c r="L43" s="10"/>
      <c r="M43" s="11"/>
      <c r="N43" s="16"/>
      <c r="O43" s="16"/>
      <c r="P43" s="10"/>
      <c r="Q43" s="11"/>
      <c r="S43" s="1" t="s">
        <v>262</v>
      </c>
      <c r="T43" s="16"/>
      <c r="U43" s="10"/>
      <c r="V43" s="11"/>
      <c r="W43" s="16"/>
      <c r="X43" s="16"/>
      <c r="Y43" s="10"/>
      <c r="Z43" s="11"/>
      <c r="AB43" s="1">
        <v>767</v>
      </c>
      <c r="AC43" s="16"/>
      <c r="AD43" s="10"/>
      <c r="AE43" s="11"/>
      <c r="AF43" s="16"/>
      <c r="AG43" s="16"/>
      <c r="AH43" s="10"/>
      <c r="AI43" s="11"/>
    </row>
    <row r="44" spans="1:40" x14ac:dyDescent="0.25">
      <c r="A44" s="1">
        <v>776</v>
      </c>
      <c r="B44" s="16"/>
      <c r="C44" s="10"/>
      <c r="D44" s="11"/>
      <c r="E44" s="16"/>
      <c r="F44" s="16"/>
      <c r="G44" s="10"/>
      <c r="H44" s="11"/>
      <c r="J44" s="1" t="s">
        <v>253</v>
      </c>
      <c r="K44" s="16"/>
      <c r="L44" s="10"/>
      <c r="M44" s="11"/>
      <c r="N44" s="16"/>
      <c r="O44" s="16"/>
      <c r="P44" s="10"/>
      <c r="Q44" s="11"/>
      <c r="S44" s="1" t="s">
        <v>263</v>
      </c>
      <c r="T44" s="16"/>
      <c r="U44" s="10"/>
      <c r="V44" s="11"/>
      <c r="W44" s="16"/>
      <c r="X44" s="16"/>
      <c r="Y44" s="10"/>
      <c r="Z44" s="11"/>
      <c r="AB44" s="1">
        <v>777</v>
      </c>
      <c r="AC44" s="16"/>
      <c r="AD44" s="10"/>
      <c r="AE44" s="11"/>
      <c r="AF44" s="16"/>
      <c r="AG44" s="16"/>
      <c r="AH44" s="10"/>
      <c r="AI44" s="11"/>
    </row>
    <row r="45" spans="1:40" x14ac:dyDescent="0.25">
      <c r="A45" s="1">
        <v>781</v>
      </c>
      <c r="B45" s="15"/>
      <c r="C45" s="8"/>
      <c r="D45" s="9"/>
      <c r="E45" s="15"/>
      <c r="F45" s="15"/>
      <c r="G45" s="8"/>
      <c r="H45" s="9"/>
      <c r="J45" s="1" t="s">
        <v>241</v>
      </c>
      <c r="K45" s="15"/>
      <c r="L45" s="8"/>
      <c r="M45" s="9"/>
      <c r="N45" s="15"/>
      <c r="O45" s="15"/>
      <c r="P45" s="8"/>
      <c r="Q45" s="9"/>
      <c r="S45" s="1" t="s">
        <v>264</v>
      </c>
      <c r="T45" s="15"/>
      <c r="U45" s="8"/>
      <c r="V45" s="9"/>
      <c r="W45" s="15"/>
      <c r="X45" s="15"/>
      <c r="Y45" s="8"/>
      <c r="Z45" s="9"/>
      <c r="AB45" s="1">
        <v>782</v>
      </c>
      <c r="AC45" s="15"/>
      <c r="AD45" s="8"/>
      <c r="AE45" s="9"/>
      <c r="AF45" s="15"/>
      <c r="AG45" s="15"/>
      <c r="AH45" s="8"/>
      <c r="AI45" s="9"/>
    </row>
    <row r="46" spans="1:40" x14ac:dyDescent="0.25">
      <c r="A46" s="1">
        <v>790</v>
      </c>
      <c r="B46" s="15"/>
      <c r="C46" s="8"/>
      <c r="D46" s="9"/>
      <c r="E46" s="15"/>
      <c r="F46" s="15"/>
      <c r="G46" s="8"/>
      <c r="H46" s="9"/>
      <c r="J46" s="1" t="s">
        <v>254</v>
      </c>
      <c r="K46" s="15"/>
      <c r="L46" s="8"/>
      <c r="M46" s="9"/>
      <c r="N46" s="15"/>
      <c r="O46" s="15"/>
      <c r="P46" s="8"/>
      <c r="Q46" s="9"/>
      <c r="S46" s="1" t="s">
        <v>228</v>
      </c>
      <c r="T46" s="15"/>
      <c r="U46" s="8"/>
      <c r="V46" s="9"/>
      <c r="W46" s="15"/>
      <c r="X46" s="15"/>
      <c r="Y46" s="8"/>
      <c r="Z46" s="9"/>
      <c r="AB46" s="1">
        <v>789</v>
      </c>
      <c r="AC46" s="15"/>
      <c r="AD46" s="8"/>
      <c r="AE46" s="9"/>
      <c r="AF46" s="15"/>
      <c r="AG46" s="15"/>
      <c r="AH46" s="8"/>
      <c r="AI46" s="9"/>
    </row>
    <row r="47" spans="1:40" ht="15.75" thickBot="1" x14ac:dyDescent="0.3">
      <c r="A47" s="1">
        <v>791</v>
      </c>
      <c r="B47" s="15"/>
      <c r="C47" s="8"/>
      <c r="D47" s="9"/>
      <c r="E47" s="15"/>
      <c r="F47" s="15"/>
      <c r="G47" s="8"/>
      <c r="H47" s="9"/>
      <c r="J47" s="1" t="s">
        <v>255</v>
      </c>
      <c r="K47" s="15"/>
      <c r="L47" s="8"/>
      <c r="M47" s="9"/>
      <c r="N47" s="15"/>
      <c r="O47" s="15"/>
      <c r="P47" s="8"/>
      <c r="Q47" s="9"/>
      <c r="S47" s="1" t="s">
        <v>265</v>
      </c>
      <c r="T47" s="15"/>
      <c r="U47" s="8"/>
      <c r="V47" s="9"/>
      <c r="W47" s="15"/>
      <c r="X47" s="15"/>
      <c r="Y47" s="8"/>
      <c r="Z47" s="9"/>
      <c r="AB47" s="1">
        <v>790</v>
      </c>
      <c r="AC47" s="15"/>
      <c r="AD47" s="8"/>
      <c r="AE47" s="9"/>
      <c r="AF47" s="15"/>
      <c r="AG47" s="15"/>
      <c r="AH47" s="8"/>
      <c r="AI47" s="9"/>
    </row>
    <row r="48" spans="1:40" ht="15.75" thickBot="1" x14ac:dyDescent="0.3">
      <c r="A48" s="1"/>
      <c r="B48" s="23">
        <f t="shared" ref="B48:H48" si="5">SUM(B32:B47)</f>
        <v>23</v>
      </c>
      <c r="C48" s="24">
        <f t="shared" si="5"/>
        <v>0</v>
      </c>
      <c r="D48" s="24">
        <f t="shared" si="5"/>
        <v>0</v>
      </c>
      <c r="E48" s="24">
        <f t="shared" si="5"/>
        <v>0</v>
      </c>
      <c r="F48" s="24">
        <f t="shared" si="5"/>
        <v>0</v>
      </c>
      <c r="G48" s="24">
        <f t="shared" si="5"/>
        <v>0</v>
      </c>
      <c r="H48" s="22">
        <f t="shared" si="5"/>
        <v>0</v>
      </c>
      <c r="J48" s="1"/>
      <c r="K48" s="23">
        <f t="shared" ref="K48:Q48" si="6">SUM(K32:K47)</f>
        <v>17</v>
      </c>
      <c r="L48" s="24">
        <f t="shared" si="6"/>
        <v>0</v>
      </c>
      <c r="M48" s="24">
        <f t="shared" si="6"/>
        <v>0</v>
      </c>
      <c r="N48" s="24">
        <f t="shared" si="6"/>
        <v>0</v>
      </c>
      <c r="O48" s="24">
        <f t="shared" si="6"/>
        <v>0</v>
      </c>
      <c r="P48" s="24">
        <f t="shared" si="6"/>
        <v>0</v>
      </c>
      <c r="Q48" s="22">
        <f t="shared" si="6"/>
        <v>0</v>
      </c>
      <c r="S48" s="1"/>
      <c r="T48" s="23">
        <f t="shared" ref="T48:Z48" si="7">SUM(T32:T47)</f>
        <v>7</v>
      </c>
      <c r="U48" s="24">
        <f t="shared" si="7"/>
        <v>0</v>
      </c>
      <c r="V48" s="24">
        <f t="shared" si="7"/>
        <v>0</v>
      </c>
      <c r="W48" s="24">
        <f t="shared" si="7"/>
        <v>0</v>
      </c>
      <c r="X48" s="24">
        <f t="shared" si="7"/>
        <v>0</v>
      </c>
      <c r="Y48" s="24">
        <f t="shared" si="7"/>
        <v>0</v>
      </c>
      <c r="Z48" s="22">
        <f t="shared" si="7"/>
        <v>0</v>
      </c>
      <c r="AB48" s="1"/>
      <c r="AC48" s="23">
        <f t="shared" ref="AC48:AI48" si="8">SUM(AC32:AC47)</f>
        <v>19</v>
      </c>
      <c r="AD48" s="24">
        <f t="shared" si="8"/>
        <v>0</v>
      </c>
      <c r="AE48" s="24">
        <f t="shared" si="8"/>
        <v>0</v>
      </c>
      <c r="AF48" s="24">
        <f t="shared" si="8"/>
        <v>0</v>
      </c>
      <c r="AG48" s="24">
        <f t="shared" si="8"/>
        <v>0</v>
      </c>
      <c r="AH48" s="24">
        <f t="shared" si="8"/>
        <v>0</v>
      </c>
      <c r="AI48" s="22">
        <f t="shared" si="8"/>
        <v>0</v>
      </c>
    </row>
    <row r="49" spans="1:41" ht="15.75" thickBot="1" x14ac:dyDescent="0.3">
      <c r="A49" s="1"/>
      <c r="B49" s="25">
        <f>B48*0.5</f>
        <v>11.5</v>
      </c>
      <c r="C49" s="26">
        <f>C48*2</f>
        <v>0</v>
      </c>
      <c r="D49" s="26">
        <f>D48*3</f>
        <v>0</v>
      </c>
      <c r="E49" s="26">
        <f>E48*10</f>
        <v>0</v>
      </c>
      <c r="F49" s="26">
        <f>F48*2.5</f>
        <v>0</v>
      </c>
      <c r="G49" s="27">
        <f>G48*3</f>
        <v>0</v>
      </c>
      <c r="H49" s="28">
        <f>H48*4</f>
        <v>0</v>
      </c>
      <c r="J49" s="1"/>
      <c r="K49" s="25">
        <f>K48*0.5</f>
        <v>8.5</v>
      </c>
      <c r="L49" s="26">
        <f>L48*2</f>
        <v>0</v>
      </c>
      <c r="M49" s="26">
        <f>M48*3</f>
        <v>0</v>
      </c>
      <c r="N49" s="26">
        <f>N48*10</f>
        <v>0</v>
      </c>
      <c r="O49" s="26">
        <f>O48*2.5</f>
        <v>0</v>
      </c>
      <c r="P49" s="27">
        <f>P48*3</f>
        <v>0</v>
      </c>
      <c r="Q49" s="28">
        <f>Q48*4</f>
        <v>0</v>
      </c>
      <c r="S49" s="1"/>
      <c r="T49" s="25">
        <f>T48*0.5</f>
        <v>3.5</v>
      </c>
      <c r="U49" s="26">
        <f>U48*2</f>
        <v>0</v>
      </c>
      <c r="V49" s="26">
        <f>V48*3</f>
        <v>0</v>
      </c>
      <c r="W49" s="26">
        <f>W48*10</f>
        <v>0</v>
      </c>
      <c r="X49" s="26">
        <f>X48*2.5</f>
        <v>0</v>
      </c>
      <c r="Y49" s="27">
        <f>Y48*3</f>
        <v>0</v>
      </c>
      <c r="Z49" s="28">
        <f>Z48*4</f>
        <v>0</v>
      </c>
      <c r="AB49" s="1"/>
      <c r="AC49" s="25">
        <f>AC48*0.5</f>
        <v>9.5</v>
      </c>
      <c r="AD49" s="26">
        <f>AD48*2</f>
        <v>0</v>
      </c>
      <c r="AE49" s="26">
        <f>AE48*3</f>
        <v>0</v>
      </c>
      <c r="AF49" s="26">
        <f>AF48*10</f>
        <v>0</v>
      </c>
      <c r="AG49" s="26">
        <f>AG48*2.5</f>
        <v>0</v>
      </c>
      <c r="AH49" s="27">
        <f>AH48*3</f>
        <v>0</v>
      </c>
      <c r="AI49" s="28">
        <f>AI48*4</f>
        <v>0</v>
      </c>
    </row>
    <row r="50" spans="1:41" ht="15.75" thickBot="1" x14ac:dyDescent="0.3">
      <c r="A50" s="1"/>
      <c r="B50" s="53">
        <f>SUM(B49:H49)</f>
        <v>11.5</v>
      </c>
      <c r="C50" s="54"/>
      <c r="D50" s="54"/>
      <c r="E50" s="54"/>
      <c r="F50" s="54"/>
      <c r="G50" s="54"/>
      <c r="H50" s="55"/>
      <c r="J50" s="1"/>
      <c r="K50" s="53">
        <f>SUM(K49:Q49)</f>
        <v>8.5</v>
      </c>
      <c r="L50" s="54"/>
      <c r="M50" s="54"/>
      <c r="N50" s="54"/>
      <c r="O50" s="54"/>
      <c r="P50" s="54"/>
      <c r="Q50" s="55"/>
      <c r="S50" s="1"/>
      <c r="T50" s="53">
        <f>SUM(T49:Z49)</f>
        <v>3.5</v>
      </c>
      <c r="U50" s="54"/>
      <c r="V50" s="54"/>
      <c r="W50" s="54"/>
      <c r="X50" s="54"/>
      <c r="Y50" s="54"/>
      <c r="Z50" s="55"/>
      <c r="AB50" s="1"/>
      <c r="AC50" s="53">
        <f>SUM(AC49:AI49)</f>
        <v>9.5</v>
      </c>
      <c r="AD50" s="54"/>
      <c r="AE50" s="54"/>
      <c r="AF50" s="54"/>
      <c r="AG50" s="54"/>
      <c r="AH50" s="54"/>
      <c r="AI50" s="55"/>
    </row>
    <row r="51" spans="1:41" ht="15.75" thickBot="1" x14ac:dyDescent="0.3">
      <c r="A51" s="1">
        <v>400</v>
      </c>
      <c r="B51" s="56">
        <f>$A$26-B50</f>
        <v>388.5</v>
      </c>
      <c r="C51" s="57"/>
      <c r="D51" s="57"/>
      <c r="E51" s="57"/>
      <c r="F51" s="57"/>
      <c r="G51" s="57"/>
      <c r="H51" s="58"/>
      <c r="J51" s="1">
        <v>400</v>
      </c>
      <c r="K51" s="56">
        <f>$A$26-K50</f>
        <v>391.5</v>
      </c>
      <c r="L51" s="57"/>
      <c r="M51" s="57"/>
      <c r="N51" s="57"/>
      <c r="O51" s="57"/>
      <c r="P51" s="57"/>
      <c r="Q51" s="58"/>
      <c r="S51" s="1">
        <v>400</v>
      </c>
      <c r="T51" s="56">
        <f>$A$26-T50</f>
        <v>396.5</v>
      </c>
      <c r="U51" s="57"/>
      <c r="V51" s="57"/>
      <c r="W51" s="57"/>
      <c r="X51" s="57"/>
      <c r="Y51" s="57"/>
      <c r="Z51" s="58"/>
      <c r="AB51" s="1">
        <v>400</v>
      </c>
      <c r="AC51" s="56">
        <f>$A$26-AC50</f>
        <v>390.5</v>
      </c>
      <c r="AD51" s="57"/>
      <c r="AE51" s="57"/>
      <c r="AF51" s="57"/>
      <c r="AG51" s="57"/>
      <c r="AH51" s="57"/>
      <c r="AI51" s="58"/>
    </row>
    <row r="52" spans="1:41" ht="15.75" thickBot="1" x14ac:dyDescent="0.3">
      <c r="A52" s="1">
        <v>10</v>
      </c>
      <c r="B52" s="59">
        <f>B51/40</f>
        <v>9.7125000000000004</v>
      </c>
      <c r="C52" s="60"/>
      <c r="D52" s="60"/>
      <c r="E52" s="60"/>
      <c r="F52" s="60"/>
      <c r="G52" s="60"/>
      <c r="H52" s="61"/>
      <c r="J52" s="1">
        <v>10</v>
      </c>
      <c r="K52" s="59">
        <f>K51/40</f>
        <v>9.7874999999999996</v>
      </c>
      <c r="L52" s="60"/>
      <c r="M52" s="60"/>
      <c r="N52" s="60"/>
      <c r="O52" s="60"/>
      <c r="P52" s="60"/>
      <c r="Q52" s="61"/>
      <c r="S52" s="1">
        <v>10</v>
      </c>
      <c r="T52" s="59">
        <f>T51/40</f>
        <v>9.9124999999999996</v>
      </c>
      <c r="U52" s="60"/>
      <c r="V52" s="60"/>
      <c r="W52" s="60"/>
      <c r="X52" s="60"/>
      <c r="Y52" s="60"/>
      <c r="Z52" s="61"/>
      <c r="AB52" s="1">
        <v>10</v>
      </c>
      <c r="AC52" s="59">
        <f>AC51/40</f>
        <v>9.7624999999999993</v>
      </c>
      <c r="AD52" s="60"/>
      <c r="AE52" s="60"/>
      <c r="AF52" s="60"/>
      <c r="AG52" s="60"/>
      <c r="AH52" s="60"/>
      <c r="AI52" s="61"/>
    </row>
    <row r="55" spans="1:41" x14ac:dyDescent="0.25">
      <c r="AM55" s="32"/>
      <c r="AN55" s="32"/>
      <c r="AO55" s="32"/>
    </row>
    <row r="57" spans="1:41" x14ac:dyDescent="0.25">
      <c r="AN57" s="32"/>
      <c r="AO57" s="18"/>
    </row>
    <row r="58" spans="1:41" x14ac:dyDescent="0.25">
      <c r="AN58" s="32"/>
      <c r="AO58" s="18"/>
    </row>
    <row r="59" spans="1:41" x14ac:dyDescent="0.25">
      <c r="AN59" s="32"/>
      <c r="AO59" s="18"/>
    </row>
    <row r="60" spans="1:41" x14ac:dyDescent="0.25">
      <c r="AN60" s="32"/>
      <c r="AO60" s="18"/>
    </row>
    <row r="61" spans="1:41" x14ac:dyDescent="0.25">
      <c r="AN61" s="32"/>
      <c r="AO61" s="18"/>
    </row>
    <row r="62" spans="1:41" x14ac:dyDescent="0.25">
      <c r="AN62" s="32"/>
      <c r="AO62" s="18"/>
    </row>
    <row r="63" spans="1:41" x14ac:dyDescent="0.25">
      <c r="AN63" s="32"/>
      <c r="AO63" s="18"/>
    </row>
    <row r="64" spans="1:41" x14ac:dyDescent="0.25">
      <c r="AN64" s="32"/>
      <c r="AO64" s="18"/>
    </row>
  </sheetData>
  <sheetProtection algorithmName="SHA-512" hashValue="tLqrHtOGKVns3SsaDv5jOYxPghcvz8ubB9aHnFQb2sn/8/i/EokhfujEaymBYTEwx7lUcfUhW6mol5JUoMAm6Q==" saltValue="bh0xY7HcTr6K9bBdHa2v6Q==" spinCount="100000" sheet="1" objects="1" scenarios="1"/>
  <sortState xmlns:xlrd2="http://schemas.microsoft.com/office/spreadsheetml/2017/richdata2" ref="AU7:AV15">
    <sortCondition descending="1" ref="AV7:AV15"/>
  </sortState>
  <mergeCells count="57">
    <mergeCell ref="A1:AV1"/>
    <mergeCell ref="A2:AV2"/>
    <mergeCell ref="B4:H4"/>
    <mergeCell ref="K4:Q4"/>
    <mergeCell ref="T4:Z4"/>
    <mergeCell ref="AC4:AI4"/>
    <mergeCell ref="C5:D5"/>
    <mergeCell ref="G5:H5"/>
    <mergeCell ref="L5:M5"/>
    <mergeCell ref="P5:Q5"/>
    <mergeCell ref="U5:V5"/>
    <mergeCell ref="Y5:Z5"/>
    <mergeCell ref="T27:Z27"/>
    <mergeCell ref="AC27:AI27"/>
    <mergeCell ref="AD5:AE5"/>
    <mergeCell ref="AH5:AI5"/>
    <mergeCell ref="B52:H52"/>
    <mergeCell ref="K52:Q52"/>
    <mergeCell ref="T52:Z52"/>
    <mergeCell ref="AC52:AI52"/>
    <mergeCell ref="AD30:AE30"/>
    <mergeCell ref="AH30:AI30"/>
    <mergeCell ref="B50:H50"/>
    <mergeCell ref="K50:Q50"/>
    <mergeCell ref="T50:Z50"/>
    <mergeCell ref="AC50:AI50"/>
    <mergeCell ref="C30:D30"/>
    <mergeCell ref="G30:H30"/>
    <mergeCell ref="B51:H51"/>
    <mergeCell ref="K51:Q51"/>
    <mergeCell ref="T51:Z51"/>
    <mergeCell ref="AC51:AI51"/>
    <mergeCell ref="AL26:AR26"/>
    <mergeCell ref="AL27:AR27"/>
    <mergeCell ref="B25:H25"/>
    <mergeCell ref="K25:Q25"/>
    <mergeCell ref="T25:Z25"/>
    <mergeCell ref="AC25:AI25"/>
    <mergeCell ref="B26:H26"/>
    <mergeCell ref="K26:Q26"/>
    <mergeCell ref="T26:Z26"/>
    <mergeCell ref="AC26:AI26"/>
    <mergeCell ref="B27:H27"/>
    <mergeCell ref="K27:Q27"/>
    <mergeCell ref="B29:H29"/>
    <mergeCell ref="K29:Q29"/>
    <mergeCell ref="T29:Z29"/>
    <mergeCell ref="AC29:AI29"/>
    <mergeCell ref="L30:M30"/>
    <mergeCell ref="P30:Q30"/>
    <mergeCell ref="U30:V30"/>
    <mergeCell ref="Y30:Z30"/>
    <mergeCell ref="AT5:AV5"/>
    <mergeCell ref="AL4:AR4"/>
    <mergeCell ref="AM5:AN5"/>
    <mergeCell ref="AQ5:AR5"/>
    <mergeCell ref="AL25:AR2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9FCA2-206D-4339-B1A9-8BDFFA4B86D6}">
  <dimension ref="A1:AY64"/>
  <sheetViews>
    <sheetView workbookViewId="0">
      <selection sqref="A1:AV1"/>
    </sheetView>
  </sheetViews>
  <sheetFormatPr baseColWidth="10" defaultRowHeight="15" x14ac:dyDescent="0.25"/>
  <cols>
    <col min="1" max="1" width="4.85546875" bestFit="1" customWidth="1"/>
    <col min="2" max="9" width="4.7109375" customWidth="1"/>
    <col min="10" max="10" width="4.85546875" bestFit="1" customWidth="1"/>
    <col min="11" max="18" width="4.7109375" customWidth="1"/>
    <col min="19" max="19" width="4.85546875" bestFit="1" customWidth="1"/>
    <col min="20" max="27" width="4.7109375" customWidth="1"/>
    <col min="28" max="28" width="4.85546875" bestFit="1" customWidth="1"/>
    <col min="29" max="36" width="4.7109375" customWidth="1"/>
    <col min="37" max="37" width="4.85546875" bestFit="1" customWidth="1"/>
    <col min="38" max="40" width="4.7109375" customWidth="1"/>
    <col min="41" max="41" width="5.5703125" bestFit="1" customWidth="1"/>
    <col min="42" max="46" width="4.7109375" customWidth="1"/>
    <col min="47" max="47" width="12.28515625" bestFit="1" customWidth="1"/>
    <col min="48" max="48" width="5.5703125" bestFit="1" customWidth="1"/>
    <col min="49" max="49" width="4.7109375" customWidth="1"/>
    <col min="50" max="50" width="12.28515625" hidden="1" customWidth="1"/>
    <col min="51" max="51" width="5.5703125" hidden="1" customWidth="1"/>
  </cols>
  <sheetData>
    <row r="1" spans="1:51" ht="18.75" x14ac:dyDescent="0.3">
      <c r="A1" s="62" t="s">
        <v>75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</row>
    <row r="2" spans="1:51" x14ac:dyDescent="0.25">
      <c r="A2" s="63" t="s">
        <v>101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</row>
    <row r="3" spans="1:51" ht="15.75" thickBot="1" x14ac:dyDescent="0.3"/>
    <row r="4" spans="1:51" ht="15.75" thickBot="1" x14ac:dyDescent="0.3">
      <c r="A4" s="1"/>
      <c r="B4" s="64" t="s">
        <v>9</v>
      </c>
      <c r="C4" s="65"/>
      <c r="D4" s="65"/>
      <c r="E4" s="65"/>
      <c r="F4" s="65"/>
      <c r="G4" s="65"/>
      <c r="H4" s="66"/>
      <c r="I4" s="5"/>
      <c r="J4" s="1"/>
      <c r="K4" s="48" t="s">
        <v>54</v>
      </c>
      <c r="L4" s="49"/>
      <c r="M4" s="49"/>
      <c r="N4" s="49"/>
      <c r="O4" s="49"/>
      <c r="P4" s="49"/>
      <c r="Q4" s="50"/>
      <c r="R4" s="5"/>
      <c r="S4" s="1"/>
      <c r="T4" s="48" t="s">
        <v>55</v>
      </c>
      <c r="U4" s="49"/>
      <c r="V4" s="49"/>
      <c r="W4" s="49"/>
      <c r="X4" s="49"/>
      <c r="Y4" s="49"/>
      <c r="Z4" s="50"/>
      <c r="AA4" s="5"/>
      <c r="AB4" s="1"/>
      <c r="AC4" s="48" t="s">
        <v>11</v>
      </c>
      <c r="AD4" s="49"/>
      <c r="AE4" s="49"/>
      <c r="AF4" s="49"/>
      <c r="AG4" s="49"/>
      <c r="AH4" s="49"/>
      <c r="AI4" s="50"/>
      <c r="AJ4" s="5"/>
      <c r="AK4" s="1"/>
      <c r="AL4" s="64" t="s">
        <v>43</v>
      </c>
      <c r="AM4" s="65"/>
      <c r="AN4" s="65"/>
      <c r="AO4" s="65"/>
      <c r="AP4" s="65"/>
      <c r="AQ4" s="65"/>
      <c r="AR4" s="66"/>
    </row>
    <row r="5" spans="1:51" x14ac:dyDescent="0.25">
      <c r="A5" s="1"/>
      <c r="B5" s="12" t="s">
        <v>1</v>
      </c>
      <c r="C5" s="67" t="s">
        <v>2</v>
      </c>
      <c r="D5" s="68"/>
      <c r="E5" s="12" t="s">
        <v>3</v>
      </c>
      <c r="F5" s="12" t="s">
        <v>4</v>
      </c>
      <c r="G5" s="67" t="s">
        <v>5</v>
      </c>
      <c r="H5" s="68"/>
      <c r="I5" s="5"/>
      <c r="J5" s="1"/>
      <c r="K5" s="12" t="s">
        <v>1</v>
      </c>
      <c r="L5" s="51" t="s">
        <v>2</v>
      </c>
      <c r="M5" s="52"/>
      <c r="N5" s="12" t="s">
        <v>3</v>
      </c>
      <c r="O5" s="12" t="s">
        <v>4</v>
      </c>
      <c r="P5" s="51" t="s">
        <v>5</v>
      </c>
      <c r="Q5" s="52"/>
      <c r="R5" s="5"/>
      <c r="S5" s="1"/>
      <c r="T5" s="12" t="s">
        <v>1</v>
      </c>
      <c r="U5" s="51" t="s">
        <v>2</v>
      </c>
      <c r="V5" s="52"/>
      <c r="W5" s="12" t="s">
        <v>3</v>
      </c>
      <c r="X5" s="12" t="s">
        <v>4</v>
      </c>
      <c r="Y5" s="51" t="s">
        <v>5</v>
      </c>
      <c r="Z5" s="52"/>
      <c r="AA5" s="5"/>
      <c r="AB5" s="1"/>
      <c r="AC5" s="12" t="s">
        <v>1</v>
      </c>
      <c r="AD5" s="51" t="s">
        <v>2</v>
      </c>
      <c r="AE5" s="52"/>
      <c r="AF5" s="12" t="s">
        <v>3</v>
      </c>
      <c r="AG5" s="12" t="s">
        <v>4</v>
      </c>
      <c r="AH5" s="51" t="s">
        <v>5</v>
      </c>
      <c r="AI5" s="52"/>
      <c r="AJ5" s="5"/>
      <c r="AK5" s="1"/>
      <c r="AL5" s="12" t="s">
        <v>1</v>
      </c>
      <c r="AM5" s="67" t="s">
        <v>2</v>
      </c>
      <c r="AN5" s="68"/>
      <c r="AO5" s="12" t="s">
        <v>3</v>
      </c>
      <c r="AP5" s="12" t="s">
        <v>4</v>
      </c>
      <c r="AQ5" s="67" t="s">
        <v>5</v>
      </c>
      <c r="AR5" s="68"/>
      <c r="AT5" s="69" t="s">
        <v>38</v>
      </c>
      <c r="AU5" s="69"/>
      <c r="AV5" s="69"/>
    </row>
    <row r="6" spans="1:51" ht="15.75" thickBot="1" x14ac:dyDescent="0.3">
      <c r="A6" s="5" t="s">
        <v>10</v>
      </c>
      <c r="B6" s="13"/>
      <c r="C6" s="4">
        <v>1</v>
      </c>
      <c r="D6" s="17">
        <v>2</v>
      </c>
      <c r="E6" s="13">
        <v>3</v>
      </c>
      <c r="F6" s="13"/>
      <c r="G6" s="2">
        <v>1</v>
      </c>
      <c r="H6" s="3">
        <v>2</v>
      </c>
      <c r="I6" s="5"/>
      <c r="J6" s="5" t="s">
        <v>10</v>
      </c>
      <c r="K6" s="13"/>
      <c r="L6" s="2">
        <v>1</v>
      </c>
      <c r="M6" s="3">
        <v>2</v>
      </c>
      <c r="N6" s="13">
        <v>3</v>
      </c>
      <c r="O6" s="13"/>
      <c r="P6" s="2">
        <v>1</v>
      </c>
      <c r="Q6" s="3">
        <v>2</v>
      </c>
      <c r="R6" s="5"/>
      <c r="S6" s="5" t="s">
        <v>10</v>
      </c>
      <c r="T6" s="13"/>
      <c r="U6" s="2">
        <v>1</v>
      </c>
      <c r="V6" s="3">
        <v>2</v>
      </c>
      <c r="W6" s="13">
        <v>3</v>
      </c>
      <c r="X6" s="13"/>
      <c r="Y6" s="2">
        <v>1</v>
      </c>
      <c r="Z6" s="3">
        <v>2</v>
      </c>
      <c r="AA6" s="5"/>
      <c r="AB6" s="5" t="s">
        <v>10</v>
      </c>
      <c r="AC6" s="13"/>
      <c r="AD6" s="2">
        <v>1</v>
      </c>
      <c r="AE6" s="3">
        <v>2</v>
      </c>
      <c r="AF6" s="13">
        <v>3</v>
      </c>
      <c r="AG6" s="13"/>
      <c r="AH6" s="2">
        <v>1</v>
      </c>
      <c r="AI6" s="3">
        <v>2</v>
      </c>
      <c r="AJ6" s="5"/>
      <c r="AK6" s="5" t="s">
        <v>10</v>
      </c>
      <c r="AL6" s="13"/>
      <c r="AM6" s="4">
        <v>1</v>
      </c>
      <c r="AN6" s="17">
        <v>2</v>
      </c>
      <c r="AO6" s="13">
        <v>3</v>
      </c>
      <c r="AP6" s="13"/>
      <c r="AQ6" s="2">
        <v>1</v>
      </c>
      <c r="AR6" s="3">
        <v>2</v>
      </c>
      <c r="AU6" t="s">
        <v>37</v>
      </c>
      <c r="AV6" t="s">
        <v>36</v>
      </c>
      <c r="AX6" t="s">
        <v>37</v>
      </c>
      <c r="AY6" t="s">
        <v>36</v>
      </c>
    </row>
    <row r="7" spans="1:51" x14ac:dyDescent="0.25">
      <c r="A7" s="1">
        <v>795</v>
      </c>
      <c r="B7" s="15">
        <v>2</v>
      </c>
      <c r="C7" s="8"/>
      <c r="D7" s="9"/>
      <c r="E7" s="15"/>
      <c r="F7" s="15"/>
      <c r="G7" s="8"/>
      <c r="H7" s="9"/>
      <c r="I7" s="1"/>
      <c r="J7" s="1" t="s">
        <v>163</v>
      </c>
      <c r="K7" s="14">
        <v>7</v>
      </c>
      <c r="L7" s="6"/>
      <c r="M7" s="7"/>
      <c r="N7" s="14"/>
      <c r="O7" s="14"/>
      <c r="P7" s="6"/>
      <c r="Q7" s="7"/>
      <c r="R7" s="1"/>
      <c r="S7" s="1" t="s">
        <v>163</v>
      </c>
      <c r="T7" s="14">
        <v>4</v>
      </c>
      <c r="U7" s="6"/>
      <c r="V7" s="7"/>
      <c r="W7" s="14"/>
      <c r="X7" s="14"/>
      <c r="Y7" s="6"/>
      <c r="Z7" s="7"/>
      <c r="AA7" s="1"/>
      <c r="AB7" s="1">
        <v>799</v>
      </c>
      <c r="AC7" s="14">
        <v>3</v>
      </c>
      <c r="AD7" s="6"/>
      <c r="AE7" s="7"/>
      <c r="AF7" s="14"/>
      <c r="AG7" s="14"/>
      <c r="AH7" s="6"/>
      <c r="AI7" s="7"/>
      <c r="AJ7" s="1"/>
      <c r="AK7" s="1">
        <v>797</v>
      </c>
      <c r="AL7" s="15">
        <v>3</v>
      </c>
      <c r="AM7" s="8"/>
      <c r="AN7" s="9"/>
      <c r="AO7" s="15"/>
      <c r="AP7" s="15"/>
      <c r="AQ7" s="8"/>
      <c r="AR7" s="9"/>
      <c r="AT7">
        <v>1</v>
      </c>
      <c r="AU7" s="31" t="str">
        <f>$AL$4</f>
        <v>CCM</v>
      </c>
      <c r="AV7" s="18">
        <f>$AL$27</f>
        <v>9.9</v>
      </c>
      <c r="AX7" s="31" t="str">
        <f>$B$4</f>
        <v>Ent. TZK-RZV</v>
      </c>
      <c r="AY7" s="18">
        <f>$B$27</f>
        <v>9.8249999999999993</v>
      </c>
    </row>
    <row r="8" spans="1:51" x14ac:dyDescent="0.25">
      <c r="A8" s="1">
        <v>798</v>
      </c>
      <c r="B8" s="15">
        <v>3</v>
      </c>
      <c r="C8" s="8"/>
      <c r="D8" s="9"/>
      <c r="E8" s="15"/>
      <c r="F8" s="15"/>
      <c r="G8" s="8"/>
      <c r="H8" s="9"/>
      <c r="I8" s="1"/>
      <c r="J8" s="1" t="s">
        <v>164</v>
      </c>
      <c r="K8" s="15">
        <v>4</v>
      </c>
      <c r="L8" s="8"/>
      <c r="M8" s="9"/>
      <c r="N8" s="15"/>
      <c r="O8" s="15"/>
      <c r="P8" s="8"/>
      <c r="Q8" s="9"/>
      <c r="R8" s="1"/>
      <c r="S8" s="1" t="s">
        <v>179</v>
      </c>
      <c r="T8" s="15">
        <v>3</v>
      </c>
      <c r="U8" s="8">
        <v>1</v>
      </c>
      <c r="V8" s="9"/>
      <c r="W8" s="15"/>
      <c r="X8" s="15"/>
      <c r="Y8" s="8"/>
      <c r="Z8" s="9"/>
      <c r="AA8" s="1"/>
      <c r="AB8" s="1">
        <v>800</v>
      </c>
      <c r="AC8" s="15">
        <v>2</v>
      </c>
      <c r="AD8" s="8"/>
      <c r="AE8" s="9"/>
      <c r="AF8" s="15"/>
      <c r="AG8" s="15"/>
      <c r="AH8" s="8"/>
      <c r="AI8" s="9"/>
      <c r="AJ8" s="1"/>
      <c r="AK8" s="1">
        <v>800</v>
      </c>
      <c r="AL8" s="15">
        <v>5</v>
      </c>
      <c r="AM8" s="8"/>
      <c r="AN8" s="9"/>
      <c r="AO8" s="15"/>
      <c r="AP8" s="15"/>
      <c r="AQ8" s="8"/>
      <c r="AR8" s="9"/>
      <c r="AT8">
        <v>2</v>
      </c>
      <c r="AU8" s="31" t="str">
        <f>$T$29</f>
        <v>WPW A</v>
      </c>
      <c r="AV8" s="18">
        <f>$T$52</f>
        <v>9.8625000000000007</v>
      </c>
      <c r="AX8" s="31" t="str">
        <f>$K$4</f>
        <v>KWK A</v>
      </c>
      <c r="AY8" s="18">
        <f>$K$27</f>
        <v>9.5749999999999993</v>
      </c>
    </row>
    <row r="9" spans="1:51" x14ac:dyDescent="0.25">
      <c r="A9" s="1">
        <v>813</v>
      </c>
      <c r="B9" s="15">
        <v>4</v>
      </c>
      <c r="C9" s="8"/>
      <c r="D9" s="9"/>
      <c r="E9" s="15"/>
      <c r="F9" s="15"/>
      <c r="G9" s="8"/>
      <c r="H9" s="9"/>
      <c r="I9" s="1"/>
      <c r="J9" s="1" t="s">
        <v>165</v>
      </c>
      <c r="K9" s="15"/>
      <c r="L9" s="8"/>
      <c r="M9" s="9"/>
      <c r="N9" s="15"/>
      <c r="O9" s="15"/>
      <c r="P9" s="8"/>
      <c r="Q9" s="9"/>
      <c r="R9" s="1"/>
      <c r="S9" s="1">
        <v>801</v>
      </c>
      <c r="T9" s="15">
        <v>5</v>
      </c>
      <c r="U9" s="8">
        <v>1</v>
      </c>
      <c r="V9" s="9"/>
      <c r="W9" s="15"/>
      <c r="X9" s="15"/>
      <c r="Y9" s="8"/>
      <c r="Z9" s="9"/>
      <c r="AA9" s="1"/>
      <c r="AB9" s="1">
        <v>801</v>
      </c>
      <c r="AC9" s="15">
        <v>3</v>
      </c>
      <c r="AD9" s="8"/>
      <c r="AE9" s="9"/>
      <c r="AF9" s="15"/>
      <c r="AG9" s="15"/>
      <c r="AH9" s="8"/>
      <c r="AI9" s="9"/>
      <c r="AJ9" s="1"/>
      <c r="AK9" s="1">
        <v>804</v>
      </c>
      <c r="AL9" s="15"/>
      <c r="AM9" s="8"/>
      <c r="AN9" s="9"/>
      <c r="AO9" s="15"/>
      <c r="AP9" s="15"/>
      <c r="AQ9" s="8"/>
      <c r="AR9" s="9"/>
      <c r="AT9">
        <v>3</v>
      </c>
      <c r="AU9" s="31" t="str">
        <f>$B$4</f>
        <v>Ent. TZK-RZV</v>
      </c>
      <c r="AV9" s="18">
        <f>$B$27</f>
        <v>9.8249999999999993</v>
      </c>
      <c r="AX9" s="31" t="str">
        <f>$T$4</f>
        <v>KWK B</v>
      </c>
      <c r="AY9" s="18">
        <f>$T$27</f>
        <v>9.6374999999999993</v>
      </c>
    </row>
    <row r="10" spans="1:51" x14ac:dyDescent="0.25">
      <c r="A10" s="1">
        <v>815</v>
      </c>
      <c r="B10" s="15">
        <v>5</v>
      </c>
      <c r="C10" s="8"/>
      <c r="D10" s="9"/>
      <c r="E10" s="15"/>
      <c r="F10" s="15"/>
      <c r="G10" s="8"/>
      <c r="H10" s="9"/>
      <c r="I10" s="1"/>
      <c r="J10" s="1" t="s">
        <v>166</v>
      </c>
      <c r="K10" s="15"/>
      <c r="L10" s="8"/>
      <c r="M10" s="9"/>
      <c r="N10" s="15"/>
      <c r="O10" s="15"/>
      <c r="P10" s="8"/>
      <c r="Q10" s="9"/>
      <c r="R10" s="1"/>
      <c r="S10" s="1">
        <v>802</v>
      </c>
      <c r="T10" s="15">
        <v>0</v>
      </c>
      <c r="U10" s="8">
        <v>1</v>
      </c>
      <c r="V10" s="9"/>
      <c r="W10" s="15"/>
      <c r="X10" s="15"/>
      <c r="Y10" s="8"/>
      <c r="Z10" s="9"/>
      <c r="AA10" s="1"/>
      <c r="AB10" s="1">
        <v>803</v>
      </c>
      <c r="AC10" s="15">
        <v>2</v>
      </c>
      <c r="AD10" s="8">
        <v>1</v>
      </c>
      <c r="AE10" s="9"/>
      <c r="AF10" s="15"/>
      <c r="AG10" s="15"/>
      <c r="AH10" s="8"/>
      <c r="AI10" s="9"/>
      <c r="AJ10" s="1"/>
      <c r="AK10" s="1">
        <v>805</v>
      </c>
      <c r="AL10" s="15"/>
      <c r="AM10" s="8"/>
      <c r="AN10" s="9"/>
      <c r="AO10" s="15"/>
      <c r="AP10" s="15"/>
      <c r="AQ10" s="8"/>
      <c r="AR10" s="9"/>
      <c r="AT10">
        <v>4</v>
      </c>
      <c r="AU10" s="38" t="str">
        <f>$AC$29</f>
        <v>WPW B</v>
      </c>
      <c r="AV10" s="18">
        <f>$AC$52</f>
        <v>9.8249999999999993</v>
      </c>
      <c r="AX10" s="31" t="str">
        <f>$AC$4</f>
        <v>ENLWP</v>
      </c>
      <c r="AY10" s="18">
        <f>$AC$27</f>
        <v>9.7624999999999993</v>
      </c>
    </row>
    <row r="11" spans="1:51" x14ac:dyDescent="0.25">
      <c r="A11" s="1">
        <v>817</v>
      </c>
      <c r="B11" s="15"/>
      <c r="C11" s="8"/>
      <c r="D11" s="9"/>
      <c r="E11" s="15"/>
      <c r="F11" s="15"/>
      <c r="G11" s="8"/>
      <c r="H11" s="9"/>
      <c r="I11" s="1"/>
      <c r="J11" s="1" t="s">
        <v>167</v>
      </c>
      <c r="K11" s="15">
        <v>3</v>
      </c>
      <c r="L11" s="8"/>
      <c r="M11" s="9"/>
      <c r="N11" s="15"/>
      <c r="O11" s="15">
        <v>1</v>
      </c>
      <c r="P11" s="8"/>
      <c r="Q11" s="9"/>
      <c r="R11" s="1"/>
      <c r="S11" s="1" t="s">
        <v>181</v>
      </c>
      <c r="T11" s="15">
        <v>2</v>
      </c>
      <c r="U11" s="8"/>
      <c r="V11" s="9"/>
      <c r="W11" s="15"/>
      <c r="X11" s="15"/>
      <c r="Y11" s="8"/>
      <c r="Z11" s="9"/>
      <c r="AA11" s="1"/>
      <c r="AB11" s="1">
        <v>811</v>
      </c>
      <c r="AC11" s="15">
        <v>4</v>
      </c>
      <c r="AD11" s="8"/>
      <c r="AE11" s="9"/>
      <c r="AF11" s="15"/>
      <c r="AG11" s="15"/>
      <c r="AH11" s="8"/>
      <c r="AI11" s="9"/>
      <c r="AJ11" s="1"/>
      <c r="AK11" s="1">
        <v>816</v>
      </c>
      <c r="AL11" s="15"/>
      <c r="AM11" s="8"/>
      <c r="AN11" s="9"/>
      <c r="AO11" s="15"/>
      <c r="AP11" s="15"/>
      <c r="AQ11" s="8"/>
      <c r="AR11" s="9"/>
      <c r="AT11">
        <v>5</v>
      </c>
      <c r="AU11" s="31" t="str">
        <f>$B$29</f>
        <v>RDM</v>
      </c>
      <c r="AV11" s="18">
        <f>$B$52</f>
        <v>9.8000000000000007</v>
      </c>
      <c r="AX11" s="31" t="str">
        <f>$AL$4</f>
        <v>CCM</v>
      </c>
      <c r="AY11" s="18">
        <f>$AL$27</f>
        <v>9.9</v>
      </c>
    </row>
    <row r="12" spans="1:51" x14ac:dyDescent="0.25">
      <c r="A12" s="1">
        <v>818</v>
      </c>
      <c r="B12" s="15"/>
      <c r="C12" s="8"/>
      <c r="D12" s="9"/>
      <c r="E12" s="15"/>
      <c r="F12" s="15"/>
      <c r="G12" s="8"/>
      <c r="H12" s="9"/>
      <c r="I12" s="1"/>
      <c r="J12" s="1" t="s">
        <v>168</v>
      </c>
      <c r="K12" s="15">
        <v>10</v>
      </c>
      <c r="L12" s="8"/>
      <c r="M12" s="9"/>
      <c r="N12" s="15"/>
      <c r="O12" s="15">
        <v>1</v>
      </c>
      <c r="P12" s="8"/>
      <c r="Q12" s="9"/>
      <c r="R12" s="1"/>
      <c r="S12" s="1" t="s">
        <v>182</v>
      </c>
      <c r="T12" s="15">
        <v>3</v>
      </c>
      <c r="U12" s="8"/>
      <c r="V12" s="9"/>
      <c r="W12" s="15"/>
      <c r="X12" s="15"/>
      <c r="Y12" s="8"/>
      <c r="Z12" s="9"/>
      <c r="AA12" s="1"/>
      <c r="AB12" s="1">
        <v>812</v>
      </c>
      <c r="AC12" s="15">
        <v>1</v>
      </c>
      <c r="AD12" s="8"/>
      <c r="AE12" s="9"/>
      <c r="AF12" s="15"/>
      <c r="AG12" s="15"/>
      <c r="AH12" s="8"/>
      <c r="AI12" s="9"/>
      <c r="AJ12" s="1"/>
      <c r="AK12" s="1">
        <v>817</v>
      </c>
      <c r="AL12" s="15"/>
      <c r="AM12" s="8"/>
      <c r="AN12" s="9"/>
      <c r="AO12" s="15"/>
      <c r="AP12" s="15"/>
      <c r="AQ12" s="8"/>
      <c r="AR12" s="9"/>
      <c r="AT12">
        <v>6</v>
      </c>
      <c r="AU12" s="31" t="str">
        <f>$AC$4</f>
        <v>ENLWP</v>
      </c>
      <c r="AV12" s="18">
        <f>$AC$27</f>
        <v>9.7624999999999993</v>
      </c>
      <c r="AX12" s="31" t="str">
        <f>$B$29</f>
        <v>RDM</v>
      </c>
      <c r="AY12" s="18">
        <f>$B$52</f>
        <v>9.8000000000000007</v>
      </c>
    </row>
    <row r="13" spans="1:51" x14ac:dyDescent="0.25">
      <c r="A13" s="1">
        <v>820</v>
      </c>
      <c r="B13" s="15"/>
      <c r="C13" s="8"/>
      <c r="D13" s="9"/>
      <c r="E13" s="15"/>
      <c r="F13" s="15"/>
      <c r="G13" s="8"/>
      <c r="H13" s="9"/>
      <c r="I13" s="1"/>
      <c r="J13" s="1" t="s">
        <v>169</v>
      </c>
      <c r="K13" s="15"/>
      <c r="L13" s="8"/>
      <c r="M13" s="9"/>
      <c r="N13" s="15"/>
      <c r="O13" s="15"/>
      <c r="P13" s="8"/>
      <c r="Q13" s="9"/>
      <c r="R13" s="1"/>
      <c r="S13" s="1" t="s">
        <v>183</v>
      </c>
      <c r="T13" s="15"/>
      <c r="U13" s="8"/>
      <c r="V13" s="9"/>
      <c r="W13" s="15"/>
      <c r="X13" s="15"/>
      <c r="Y13" s="8"/>
      <c r="Z13" s="9"/>
      <c r="AA13" s="1"/>
      <c r="AB13" s="1">
        <v>822</v>
      </c>
      <c r="AC13" s="15"/>
      <c r="AD13" s="8"/>
      <c r="AE13" s="9"/>
      <c r="AF13" s="15"/>
      <c r="AG13" s="15"/>
      <c r="AH13" s="8"/>
      <c r="AI13" s="9"/>
      <c r="AJ13" s="1"/>
      <c r="AK13" s="1">
        <v>821</v>
      </c>
      <c r="AL13" s="15"/>
      <c r="AM13" s="8"/>
      <c r="AN13" s="9"/>
      <c r="AO13" s="15"/>
      <c r="AP13" s="15"/>
      <c r="AQ13" s="8"/>
      <c r="AR13" s="9"/>
      <c r="AT13">
        <v>7</v>
      </c>
      <c r="AU13" s="31" t="str">
        <f>$K$29</f>
        <v>CNT</v>
      </c>
      <c r="AV13" s="18">
        <f>$K$52</f>
        <v>9.6750000000000007</v>
      </c>
      <c r="AX13" s="31" t="str">
        <f>$K$29</f>
        <v>CNT</v>
      </c>
      <c r="AY13" s="18">
        <f>$K$52</f>
        <v>9.6750000000000007</v>
      </c>
    </row>
    <row r="14" spans="1:51" x14ac:dyDescent="0.25">
      <c r="A14" s="1">
        <v>824</v>
      </c>
      <c r="B14" s="15"/>
      <c r="C14" s="8"/>
      <c r="D14" s="9"/>
      <c r="E14" s="15"/>
      <c r="F14" s="15"/>
      <c r="G14" s="8"/>
      <c r="H14" s="9"/>
      <c r="I14" s="1"/>
      <c r="J14" s="1" t="s">
        <v>170</v>
      </c>
      <c r="K14" s="15"/>
      <c r="L14" s="8"/>
      <c r="M14" s="9"/>
      <c r="N14" s="15"/>
      <c r="O14" s="15"/>
      <c r="P14" s="8"/>
      <c r="Q14" s="9"/>
      <c r="R14" s="1"/>
      <c r="S14" s="1" t="s">
        <v>184</v>
      </c>
      <c r="T14" s="15"/>
      <c r="U14" s="8"/>
      <c r="V14" s="9"/>
      <c r="W14" s="15"/>
      <c r="X14" s="15"/>
      <c r="Y14" s="8"/>
      <c r="Z14" s="9"/>
      <c r="AA14" s="1"/>
      <c r="AB14" s="1">
        <v>824</v>
      </c>
      <c r="AC14" s="15"/>
      <c r="AD14" s="8"/>
      <c r="AE14" s="9"/>
      <c r="AF14" s="15"/>
      <c r="AG14" s="15"/>
      <c r="AH14" s="8"/>
      <c r="AI14" s="9"/>
      <c r="AJ14" s="1"/>
      <c r="AK14" s="1">
        <v>823</v>
      </c>
      <c r="AL14" s="15"/>
      <c r="AM14" s="8"/>
      <c r="AN14" s="9"/>
      <c r="AO14" s="15"/>
      <c r="AP14" s="15"/>
      <c r="AQ14" s="8"/>
      <c r="AR14" s="9"/>
      <c r="AT14">
        <v>8</v>
      </c>
      <c r="AU14" s="31" t="str">
        <f>$T$4</f>
        <v>KWK B</v>
      </c>
      <c r="AV14" s="18">
        <f>$T$27</f>
        <v>9.6374999999999993</v>
      </c>
      <c r="AX14" s="31" t="str">
        <f>$T$29</f>
        <v>WPW A</v>
      </c>
      <c r="AY14" s="18">
        <f>$T$52</f>
        <v>9.8625000000000007</v>
      </c>
    </row>
    <row r="15" spans="1:51" x14ac:dyDescent="0.25">
      <c r="A15" s="1">
        <v>829</v>
      </c>
      <c r="B15" s="19"/>
      <c r="C15" s="20"/>
      <c r="D15" s="21"/>
      <c r="E15" s="19"/>
      <c r="F15" s="19"/>
      <c r="G15" s="20"/>
      <c r="H15" s="21"/>
      <c r="I15" s="1"/>
      <c r="J15" s="1" t="s">
        <v>171</v>
      </c>
      <c r="K15" s="15"/>
      <c r="L15" s="8"/>
      <c r="M15" s="9"/>
      <c r="N15" s="15"/>
      <c r="O15" s="15"/>
      <c r="P15" s="8"/>
      <c r="Q15" s="9"/>
      <c r="R15" s="1"/>
      <c r="S15" s="1" t="s">
        <v>185</v>
      </c>
      <c r="T15" s="15"/>
      <c r="U15" s="8"/>
      <c r="V15" s="9"/>
      <c r="W15" s="15"/>
      <c r="X15" s="15"/>
      <c r="Y15" s="8"/>
      <c r="Z15" s="9"/>
      <c r="AA15" s="1"/>
      <c r="AB15" s="1">
        <v>834</v>
      </c>
      <c r="AC15" s="15"/>
      <c r="AD15" s="8"/>
      <c r="AE15" s="9"/>
      <c r="AF15" s="15"/>
      <c r="AG15" s="15"/>
      <c r="AH15" s="8"/>
      <c r="AI15" s="9"/>
      <c r="AJ15" s="1"/>
      <c r="AK15" s="1">
        <v>834</v>
      </c>
      <c r="AL15" s="19"/>
      <c r="AM15" s="20"/>
      <c r="AN15" s="21"/>
      <c r="AO15" s="19"/>
      <c r="AP15" s="19"/>
      <c r="AQ15" s="20"/>
      <c r="AR15" s="21"/>
      <c r="AT15">
        <v>9</v>
      </c>
      <c r="AU15" s="31" t="str">
        <f>$K$4</f>
        <v>KWK A</v>
      </c>
      <c r="AV15" s="18">
        <f>$K$27</f>
        <v>9.5749999999999993</v>
      </c>
      <c r="AX15" s="38" t="str">
        <f>$AC$29</f>
        <v>WPW B</v>
      </c>
      <c r="AY15" s="18">
        <f>$AC$52</f>
        <v>9.8249999999999993</v>
      </c>
    </row>
    <row r="16" spans="1:51" x14ac:dyDescent="0.25">
      <c r="A16" s="1">
        <v>830</v>
      </c>
      <c r="B16" s="15"/>
      <c r="C16" s="8"/>
      <c r="D16" s="9"/>
      <c r="E16" s="15"/>
      <c r="F16" s="15"/>
      <c r="G16" s="8"/>
      <c r="H16" s="9"/>
      <c r="I16" s="1"/>
      <c r="J16" s="1" t="s">
        <v>172</v>
      </c>
      <c r="K16" s="15"/>
      <c r="L16" s="8"/>
      <c r="M16" s="9"/>
      <c r="N16" s="15"/>
      <c r="O16" s="15"/>
      <c r="P16" s="8"/>
      <c r="Q16" s="9"/>
      <c r="R16" s="1"/>
      <c r="S16" s="1" t="s">
        <v>171</v>
      </c>
      <c r="T16" s="15"/>
      <c r="U16" s="8"/>
      <c r="V16" s="9"/>
      <c r="W16" s="15"/>
      <c r="X16" s="15"/>
      <c r="Y16" s="8"/>
      <c r="Z16" s="9"/>
      <c r="AA16" s="1"/>
      <c r="AB16" s="1">
        <v>835</v>
      </c>
      <c r="AC16" s="15"/>
      <c r="AD16" s="8"/>
      <c r="AE16" s="9"/>
      <c r="AF16" s="15"/>
      <c r="AG16" s="15"/>
      <c r="AH16" s="8"/>
      <c r="AI16" s="9"/>
      <c r="AJ16" s="1"/>
      <c r="AK16" s="1">
        <v>836</v>
      </c>
      <c r="AL16" s="15"/>
      <c r="AM16" s="8"/>
      <c r="AN16" s="9"/>
      <c r="AO16" s="15"/>
      <c r="AP16" s="15"/>
      <c r="AQ16" s="8"/>
      <c r="AR16" s="9"/>
    </row>
    <row r="17" spans="1:44" x14ac:dyDescent="0.25">
      <c r="A17" s="1">
        <v>838</v>
      </c>
      <c r="B17" s="15"/>
      <c r="C17" s="8"/>
      <c r="D17" s="9"/>
      <c r="E17" s="15"/>
      <c r="F17" s="15"/>
      <c r="G17" s="8"/>
      <c r="H17" s="9"/>
      <c r="I17" s="1"/>
      <c r="J17" s="1" t="s">
        <v>173</v>
      </c>
      <c r="K17" s="16"/>
      <c r="L17" s="10"/>
      <c r="M17" s="11"/>
      <c r="N17" s="16"/>
      <c r="O17" s="16"/>
      <c r="P17" s="10"/>
      <c r="Q17" s="11"/>
      <c r="R17" s="1"/>
      <c r="S17" s="1" t="s">
        <v>186</v>
      </c>
      <c r="T17" s="16"/>
      <c r="U17" s="10"/>
      <c r="V17" s="11"/>
      <c r="W17" s="16"/>
      <c r="X17" s="16"/>
      <c r="Y17" s="10"/>
      <c r="Z17" s="11"/>
      <c r="AA17" s="1"/>
      <c r="AB17" s="1">
        <v>837</v>
      </c>
      <c r="AC17" s="16"/>
      <c r="AD17" s="10"/>
      <c r="AE17" s="11"/>
      <c r="AF17" s="16"/>
      <c r="AG17" s="16"/>
      <c r="AH17" s="10"/>
      <c r="AI17" s="11"/>
      <c r="AJ17" s="1"/>
      <c r="AK17" s="1">
        <v>839</v>
      </c>
      <c r="AL17" s="15"/>
      <c r="AM17" s="8"/>
      <c r="AN17" s="9"/>
      <c r="AO17" s="15"/>
      <c r="AP17" s="15"/>
      <c r="AQ17" s="8"/>
      <c r="AR17" s="9"/>
    </row>
    <row r="18" spans="1:44" x14ac:dyDescent="0.25">
      <c r="A18" s="1">
        <v>839</v>
      </c>
      <c r="B18" s="15"/>
      <c r="C18" s="8"/>
      <c r="D18" s="9"/>
      <c r="E18" s="15"/>
      <c r="F18" s="15"/>
      <c r="G18" s="8"/>
      <c r="H18" s="9"/>
      <c r="I18" s="1"/>
      <c r="J18" s="1" t="s">
        <v>174</v>
      </c>
      <c r="K18" s="16"/>
      <c r="L18" s="10"/>
      <c r="M18" s="11"/>
      <c r="N18" s="16"/>
      <c r="O18" s="16"/>
      <c r="P18" s="10"/>
      <c r="Q18" s="11"/>
      <c r="R18" s="1"/>
      <c r="S18" s="1" t="s">
        <v>187</v>
      </c>
      <c r="T18" s="16"/>
      <c r="U18" s="10"/>
      <c r="V18" s="11"/>
      <c r="W18" s="16"/>
      <c r="X18" s="16"/>
      <c r="Y18" s="10"/>
      <c r="Z18" s="11"/>
      <c r="AA18" s="1"/>
      <c r="AB18" s="1">
        <v>841</v>
      </c>
      <c r="AC18" s="16"/>
      <c r="AD18" s="10"/>
      <c r="AE18" s="11"/>
      <c r="AF18" s="16"/>
      <c r="AG18" s="16"/>
      <c r="AH18" s="10"/>
      <c r="AI18" s="11"/>
      <c r="AJ18" s="1"/>
      <c r="AK18" s="1">
        <v>842</v>
      </c>
      <c r="AL18" s="15"/>
      <c r="AM18" s="8"/>
      <c r="AN18" s="9"/>
      <c r="AO18" s="15"/>
      <c r="AP18" s="15"/>
      <c r="AQ18" s="8"/>
      <c r="AR18" s="9"/>
    </row>
    <row r="19" spans="1:44" x14ac:dyDescent="0.25">
      <c r="A19" s="1">
        <v>851</v>
      </c>
      <c r="B19" s="15"/>
      <c r="C19" s="8"/>
      <c r="D19" s="9"/>
      <c r="E19" s="15"/>
      <c r="F19" s="15"/>
      <c r="G19" s="8"/>
      <c r="H19" s="9"/>
      <c r="I19" s="1"/>
      <c r="J19" s="1" t="s">
        <v>175</v>
      </c>
      <c r="K19" s="16"/>
      <c r="L19" s="10"/>
      <c r="M19" s="11"/>
      <c r="N19" s="16"/>
      <c r="O19" s="16"/>
      <c r="P19" s="10"/>
      <c r="Q19" s="11"/>
      <c r="R19" s="1"/>
      <c r="S19" s="1" t="s">
        <v>188</v>
      </c>
      <c r="T19" s="16"/>
      <c r="U19" s="10"/>
      <c r="V19" s="11"/>
      <c r="W19" s="16"/>
      <c r="X19" s="16"/>
      <c r="Y19" s="10"/>
      <c r="Z19" s="11"/>
      <c r="AA19" s="1"/>
      <c r="AB19" s="1">
        <v>846</v>
      </c>
      <c r="AC19" s="16"/>
      <c r="AD19" s="10"/>
      <c r="AE19" s="11"/>
      <c r="AF19" s="16"/>
      <c r="AG19" s="16"/>
      <c r="AH19" s="10"/>
      <c r="AI19" s="11"/>
      <c r="AJ19" s="1"/>
      <c r="AK19" s="1">
        <v>849</v>
      </c>
      <c r="AL19" s="15"/>
      <c r="AM19" s="8"/>
      <c r="AN19" s="9"/>
      <c r="AO19" s="15"/>
      <c r="AP19" s="15"/>
      <c r="AQ19" s="8"/>
      <c r="AR19" s="9"/>
    </row>
    <row r="20" spans="1:44" x14ac:dyDescent="0.25">
      <c r="A20" s="1">
        <v>853</v>
      </c>
      <c r="B20" s="15"/>
      <c r="C20" s="8"/>
      <c r="D20" s="9"/>
      <c r="E20" s="15"/>
      <c r="F20" s="15"/>
      <c r="G20" s="8"/>
      <c r="H20" s="9"/>
      <c r="I20" s="1"/>
      <c r="J20" s="1" t="s">
        <v>176</v>
      </c>
      <c r="K20" s="15"/>
      <c r="L20" s="8"/>
      <c r="M20" s="9"/>
      <c r="N20" s="15"/>
      <c r="O20" s="15"/>
      <c r="P20" s="8"/>
      <c r="Q20" s="9"/>
      <c r="R20" s="1"/>
      <c r="S20" s="1" t="s">
        <v>189</v>
      </c>
      <c r="T20" s="15"/>
      <c r="U20" s="8"/>
      <c r="V20" s="9"/>
      <c r="W20" s="15"/>
      <c r="X20" s="15"/>
      <c r="Y20" s="8"/>
      <c r="Z20" s="9"/>
      <c r="AA20" s="1"/>
      <c r="AB20" s="1">
        <v>848</v>
      </c>
      <c r="AC20" s="15"/>
      <c r="AD20" s="8"/>
      <c r="AE20" s="9"/>
      <c r="AF20" s="15"/>
      <c r="AG20" s="15"/>
      <c r="AH20" s="8"/>
      <c r="AI20" s="9"/>
      <c r="AJ20" s="1"/>
      <c r="AK20" s="1">
        <v>852</v>
      </c>
      <c r="AL20" s="15"/>
      <c r="AM20" s="8"/>
      <c r="AN20" s="9"/>
      <c r="AO20" s="15"/>
      <c r="AP20" s="15"/>
      <c r="AQ20" s="8"/>
      <c r="AR20" s="9"/>
    </row>
    <row r="21" spans="1:44" x14ac:dyDescent="0.25">
      <c r="A21" s="1">
        <v>859</v>
      </c>
      <c r="B21" s="15"/>
      <c r="C21" s="8"/>
      <c r="D21" s="9"/>
      <c r="E21" s="15"/>
      <c r="F21" s="15"/>
      <c r="G21" s="8"/>
      <c r="H21" s="9"/>
      <c r="I21" s="1"/>
      <c r="J21" s="1" t="s">
        <v>177</v>
      </c>
      <c r="K21" s="15"/>
      <c r="L21" s="8"/>
      <c r="M21" s="9"/>
      <c r="N21" s="15"/>
      <c r="O21" s="15"/>
      <c r="P21" s="8"/>
      <c r="Q21" s="9"/>
      <c r="R21" s="1"/>
      <c r="S21" s="1" t="s">
        <v>190</v>
      </c>
      <c r="T21" s="15"/>
      <c r="U21" s="8"/>
      <c r="V21" s="9"/>
      <c r="W21" s="15"/>
      <c r="X21" s="15"/>
      <c r="Y21" s="8"/>
      <c r="Z21" s="9"/>
      <c r="AA21" s="1"/>
      <c r="AB21" s="1">
        <v>858</v>
      </c>
      <c r="AC21" s="15"/>
      <c r="AD21" s="8"/>
      <c r="AE21" s="9"/>
      <c r="AF21" s="15"/>
      <c r="AG21" s="15"/>
      <c r="AH21" s="8"/>
      <c r="AI21" s="9"/>
      <c r="AJ21" s="1"/>
      <c r="AK21" s="1">
        <v>855</v>
      </c>
      <c r="AL21" s="15"/>
      <c r="AM21" s="8"/>
      <c r="AN21" s="9"/>
      <c r="AO21" s="15"/>
      <c r="AP21" s="15"/>
      <c r="AQ21" s="8"/>
      <c r="AR21" s="9"/>
    </row>
    <row r="22" spans="1:44" ht="15.75" thickBot="1" x14ac:dyDescent="0.3">
      <c r="A22" s="1">
        <v>860</v>
      </c>
      <c r="B22" s="19"/>
      <c r="C22" s="20"/>
      <c r="D22" s="21"/>
      <c r="E22" s="19"/>
      <c r="F22" s="19"/>
      <c r="G22" s="20"/>
      <c r="H22" s="21"/>
      <c r="I22" s="1"/>
      <c r="J22" s="1" t="s">
        <v>178</v>
      </c>
      <c r="K22" s="15"/>
      <c r="L22" s="8"/>
      <c r="M22" s="9"/>
      <c r="N22" s="15"/>
      <c r="O22" s="15"/>
      <c r="P22" s="8"/>
      <c r="Q22" s="9"/>
      <c r="R22" s="1"/>
      <c r="S22" s="1" t="s">
        <v>191</v>
      </c>
      <c r="T22" s="15"/>
      <c r="U22" s="8"/>
      <c r="V22" s="9"/>
      <c r="W22" s="15"/>
      <c r="X22" s="15"/>
      <c r="Y22" s="8"/>
      <c r="Z22" s="9"/>
      <c r="AA22" s="1"/>
      <c r="AB22" s="1">
        <v>860</v>
      </c>
      <c r="AC22" s="15"/>
      <c r="AD22" s="8"/>
      <c r="AE22" s="9"/>
      <c r="AF22" s="15"/>
      <c r="AG22" s="15"/>
      <c r="AH22" s="8"/>
      <c r="AI22" s="9"/>
      <c r="AJ22" s="1"/>
      <c r="AK22" s="1">
        <v>856</v>
      </c>
      <c r="AL22" s="19"/>
      <c r="AM22" s="20"/>
      <c r="AN22" s="21"/>
      <c r="AO22" s="19"/>
      <c r="AP22" s="19"/>
      <c r="AQ22" s="20"/>
      <c r="AR22" s="21"/>
    </row>
    <row r="23" spans="1:44" ht="15.75" thickBot="1" x14ac:dyDescent="0.3">
      <c r="A23" s="1"/>
      <c r="B23" s="23">
        <f>SUM(B7:B22)</f>
        <v>14</v>
      </c>
      <c r="C23" s="24">
        <f t="shared" ref="C23:H23" si="0">SUM(C7:C22)</f>
        <v>0</v>
      </c>
      <c r="D23" s="24">
        <f t="shared" si="0"/>
        <v>0</v>
      </c>
      <c r="E23" s="24">
        <f t="shared" si="0"/>
        <v>0</v>
      </c>
      <c r="F23" s="24">
        <f t="shared" si="0"/>
        <v>0</v>
      </c>
      <c r="G23" s="24">
        <f t="shared" si="0"/>
        <v>0</v>
      </c>
      <c r="H23" s="22">
        <f t="shared" si="0"/>
        <v>0</v>
      </c>
      <c r="I23" s="5"/>
      <c r="J23" s="1"/>
      <c r="K23" s="23">
        <f t="shared" ref="K23:Q23" si="1">SUM(K7:K22)</f>
        <v>24</v>
      </c>
      <c r="L23" s="24">
        <f t="shared" si="1"/>
        <v>0</v>
      </c>
      <c r="M23" s="24">
        <f t="shared" si="1"/>
        <v>0</v>
      </c>
      <c r="N23" s="24">
        <f t="shared" si="1"/>
        <v>0</v>
      </c>
      <c r="O23" s="24">
        <f t="shared" si="1"/>
        <v>2</v>
      </c>
      <c r="P23" s="24">
        <f t="shared" si="1"/>
        <v>0</v>
      </c>
      <c r="Q23" s="22">
        <f t="shared" si="1"/>
        <v>0</v>
      </c>
      <c r="R23" s="5"/>
      <c r="S23" s="1"/>
      <c r="T23" s="23">
        <f t="shared" ref="T23:Z23" si="2">SUM(T7:T22)</f>
        <v>17</v>
      </c>
      <c r="U23" s="24">
        <f t="shared" si="2"/>
        <v>3</v>
      </c>
      <c r="V23" s="24">
        <f t="shared" si="2"/>
        <v>0</v>
      </c>
      <c r="W23" s="24">
        <f t="shared" si="2"/>
        <v>0</v>
      </c>
      <c r="X23" s="24">
        <f t="shared" si="2"/>
        <v>0</v>
      </c>
      <c r="Y23" s="24">
        <f t="shared" si="2"/>
        <v>0</v>
      </c>
      <c r="Z23" s="22">
        <f t="shared" si="2"/>
        <v>0</v>
      </c>
      <c r="AA23" s="5"/>
      <c r="AB23" s="1"/>
      <c r="AC23" s="23">
        <f t="shared" ref="AC23:AI23" si="3">SUM(AC7:AC22)</f>
        <v>15</v>
      </c>
      <c r="AD23" s="24">
        <f t="shared" si="3"/>
        <v>1</v>
      </c>
      <c r="AE23" s="24">
        <f t="shared" si="3"/>
        <v>0</v>
      </c>
      <c r="AF23" s="24">
        <f t="shared" si="3"/>
        <v>0</v>
      </c>
      <c r="AG23" s="24">
        <f t="shared" si="3"/>
        <v>0</v>
      </c>
      <c r="AH23" s="24">
        <f t="shared" si="3"/>
        <v>0</v>
      </c>
      <c r="AI23" s="22">
        <f t="shared" si="3"/>
        <v>0</v>
      </c>
      <c r="AJ23" s="5"/>
      <c r="AK23" s="1"/>
      <c r="AL23" s="23">
        <f t="shared" ref="AL23:AR23" si="4">SUM(AL7:AL22)</f>
        <v>8</v>
      </c>
      <c r="AM23" s="24">
        <f t="shared" si="4"/>
        <v>0</v>
      </c>
      <c r="AN23" s="24">
        <f t="shared" si="4"/>
        <v>0</v>
      </c>
      <c r="AO23" s="24">
        <f t="shared" si="4"/>
        <v>0</v>
      </c>
      <c r="AP23" s="24">
        <f t="shared" si="4"/>
        <v>0</v>
      </c>
      <c r="AQ23" s="24">
        <f t="shared" si="4"/>
        <v>0</v>
      </c>
      <c r="AR23" s="22">
        <f t="shared" si="4"/>
        <v>0</v>
      </c>
    </row>
    <row r="24" spans="1:44" ht="15.75" thickBot="1" x14ac:dyDescent="0.3">
      <c r="A24" s="1"/>
      <c r="B24" s="25">
        <f>B23*0.5</f>
        <v>7</v>
      </c>
      <c r="C24" s="26">
        <f>C23*2</f>
        <v>0</v>
      </c>
      <c r="D24" s="26">
        <f>D23*3</f>
        <v>0</v>
      </c>
      <c r="E24" s="26">
        <f>E23*10</f>
        <v>0</v>
      </c>
      <c r="F24" s="26">
        <f>F23*2.5</f>
        <v>0</v>
      </c>
      <c r="G24" s="27">
        <f>G23*3</f>
        <v>0</v>
      </c>
      <c r="H24" s="28">
        <f>H23*4</f>
        <v>0</v>
      </c>
      <c r="I24" s="1"/>
      <c r="J24" s="1"/>
      <c r="K24" s="25">
        <f>K23*0.5</f>
        <v>12</v>
      </c>
      <c r="L24" s="26">
        <f>L23*2</f>
        <v>0</v>
      </c>
      <c r="M24" s="26">
        <f>M23*3</f>
        <v>0</v>
      </c>
      <c r="N24" s="26">
        <f>N23*10</f>
        <v>0</v>
      </c>
      <c r="O24" s="26">
        <f>O23*2.5</f>
        <v>5</v>
      </c>
      <c r="P24" s="27">
        <f>P23*3</f>
        <v>0</v>
      </c>
      <c r="Q24" s="28">
        <f>Q23*4</f>
        <v>0</v>
      </c>
      <c r="R24" s="1"/>
      <c r="S24" s="1"/>
      <c r="T24" s="25">
        <f>T23*0.5</f>
        <v>8.5</v>
      </c>
      <c r="U24" s="26">
        <f>U23*2</f>
        <v>6</v>
      </c>
      <c r="V24" s="26">
        <f>V23*3</f>
        <v>0</v>
      </c>
      <c r="W24" s="26">
        <f>W23*10</f>
        <v>0</v>
      </c>
      <c r="X24" s="26">
        <f>X23*2.5</f>
        <v>0</v>
      </c>
      <c r="Y24" s="27">
        <f>Y23*3</f>
        <v>0</v>
      </c>
      <c r="Z24" s="28">
        <f>Z23*4</f>
        <v>0</v>
      </c>
      <c r="AA24" s="1"/>
      <c r="AB24" s="1"/>
      <c r="AC24" s="25">
        <f>AC23*0.5</f>
        <v>7.5</v>
      </c>
      <c r="AD24" s="26">
        <f>AD23*2</f>
        <v>2</v>
      </c>
      <c r="AE24" s="26">
        <f>AE23*3</f>
        <v>0</v>
      </c>
      <c r="AF24" s="26">
        <f>AF23*10</f>
        <v>0</v>
      </c>
      <c r="AG24" s="26">
        <f>AG23*2.5</f>
        <v>0</v>
      </c>
      <c r="AH24" s="27">
        <f>AH23*3</f>
        <v>0</v>
      </c>
      <c r="AI24" s="28">
        <f>AI23*4</f>
        <v>0</v>
      </c>
      <c r="AJ24" s="1"/>
      <c r="AK24" s="1"/>
      <c r="AL24" s="25">
        <f>AL23*0.5</f>
        <v>4</v>
      </c>
      <c r="AM24" s="26">
        <f>AM23*2</f>
        <v>0</v>
      </c>
      <c r="AN24" s="26">
        <f>AN23*3</f>
        <v>0</v>
      </c>
      <c r="AO24" s="26">
        <f>AO23*10</f>
        <v>0</v>
      </c>
      <c r="AP24" s="26">
        <f>AP23*2.5</f>
        <v>0</v>
      </c>
      <c r="AQ24" s="27">
        <f>AQ23*3</f>
        <v>0</v>
      </c>
      <c r="AR24" s="28">
        <f>AR23*4</f>
        <v>0</v>
      </c>
    </row>
    <row r="25" spans="1:44" ht="15.75" thickBot="1" x14ac:dyDescent="0.3">
      <c r="A25" s="1"/>
      <c r="B25" s="53">
        <f>SUM(B24:H24)</f>
        <v>7</v>
      </c>
      <c r="C25" s="54"/>
      <c r="D25" s="54"/>
      <c r="E25" s="54"/>
      <c r="F25" s="54"/>
      <c r="G25" s="54"/>
      <c r="H25" s="55"/>
      <c r="I25" s="1"/>
      <c r="J25" s="1"/>
      <c r="K25" s="53">
        <f>SUM(K24:Q24)</f>
        <v>17</v>
      </c>
      <c r="L25" s="54"/>
      <c r="M25" s="54"/>
      <c r="N25" s="54"/>
      <c r="O25" s="54"/>
      <c r="P25" s="54"/>
      <c r="Q25" s="55"/>
      <c r="R25" s="1"/>
      <c r="S25" s="1"/>
      <c r="T25" s="53">
        <f>SUM(T24:Z24)</f>
        <v>14.5</v>
      </c>
      <c r="U25" s="54"/>
      <c r="V25" s="54"/>
      <c r="W25" s="54"/>
      <c r="X25" s="54"/>
      <c r="Y25" s="54"/>
      <c r="Z25" s="55"/>
      <c r="AA25" s="1"/>
      <c r="AB25" s="1"/>
      <c r="AC25" s="53">
        <f>SUM(AC24:AI24)</f>
        <v>9.5</v>
      </c>
      <c r="AD25" s="54"/>
      <c r="AE25" s="54"/>
      <c r="AF25" s="54"/>
      <c r="AG25" s="54"/>
      <c r="AH25" s="54"/>
      <c r="AI25" s="55"/>
      <c r="AJ25" s="1"/>
      <c r="AK25" s="1"/>
      <c r="AL25" s="53">
        <f>SUM(AL24:AR24)</f>
        <v>4</v>
      </c>
      <c r="AM25" s="54"/>
      <c r="AN25" s="54"/>
      <c r="AO25" s="54"/>
      <c r="AP25" s="54"/>
      <c r="AQ25" s="54"/>
      <c r="AR25" s="55"/>
    </row>
    <row r="26" spans="1:44" ht="15.75" thickBot="1" x14ac:dyDescent="0.3">
      <c r="A26" s="1">
        <v>400</v>
      </c>
      <c r="B26" s="56">
        <f>$A$26-B25</f>
        <v>393</v>
      </c>
      <c r="C26" s="57"/>
      <c r="D26" s="57"/>
      <c r="E26" s="57"/>
      <c r="F26" s="57"/>
      <c r="G26" s="57"/>
      <c r="H26" s="58"/>
      <c r="I26" s="29"/>
      <c r="J26" s="1">
        <v>400</v>
      </c>
      <c r="K26" s="56">
        <f>$A$26-K25</f>
        <v>383</v>
      </c>
      <c r="L26" s="57"/>
      <c r="M26" s="57"/>
      <c r="N26" s="57"/>
      <c r="O26" s="57"/>
      <c r="P26" s="57"/>
      <c r="Q26" s="58"/>
      <c r="R26" s="33"/>
      <c r="S26" s="1">
        <v>400</v>
      </c>
      <c r="T26" s="56">
        <f>$A$26-T25</f>
        <v>385.5</v>
      </c>
      <c r="U26" s="57"/>
      <c r="V26" s="57"/>
      <c r="W26" s="57"/>
      <c r="X26" s="57"/>
      <c r="Y26" s="57"/>
      <c r="Z26" s="58"/>
      <c r="AA26" s="33"/>
      <c r="AB26" s="1">
        <v>400</v>
      </c>
      <c r="AC26" s="56">
        <f>$A$26-AC25</f>
        <v>390.5</v>
      </c>
      <c r="AD26" s="57"/>
      <c r="AE26" s="57"/>
      <c r="AF26" s="57"/>
      <c r="AG26" s="57"/>
      <c r="AH26" s="57"/>
      <c r="AI26" s="58"/>
      <c r="AJ26" s="29"/>
      <c r="AK26" s="1">
        <v>400</v>
      </c>
      <c r="AL26" s="56">
        <f>$A$26-AL25</f>
        <v>396</v>
      </c>
      <c r="AM26" s="57"/>
      <c r="AN26" s="57"/>
      <c r="AO26" s="57"/>
      <c r="AP26" s="57"/>
      <c r="AQ26" s="57"/>
      <c r="AR26" s="58"/>
    </row>
    <row r="27" spans="1:44" ht="15.75" thickBot="1" x14ac:dyDescent="0.3">
      <c r="A27" s="1">
        <v>10</v>
      </c>
      <c r="B27" s="59">
        <f>B26/40</f>
        <v>9.8249999999999993</v>
      </c>
      <c r="C27" s="60"/>
      <c r="D27" s="60"/>
      <c r="E27" s="60"/>
      <c r="F27" s="60"/>
      <c r="G27" s="60"/>
      <c r="H27" s="61"/>
      <c r="I27" s="30"/>
      <c r="J27" s="1">
        <v>10</v>
      </c>
      <c r="K27" s="59">
        <f>K26/40</f>
        <v>9.5749999999999993</v>
      </c>
      <c r="L27" s="60"/>
      <c r="M27" s="60"/>
      <c r="N27" s="60"/>
      <c r="O27" s="60"/>
      <c r="P27" s="60"/>
      <c r="Q27" s="61"/>
      <c r="R27" s="30"/>
      <c r="S27" s="1">
        <v>10</v>
      </c>
      <c r="T27" s="59">
        <f>T26/40</f>
        <v>9.6374999999999993</v>
      </c>
      <c r="U27" s="60"/>
      <c r="V27" s="60"/>
      <c r="W27" s="60"/>
      <c r="X27" s="60"/>
      <c r="Y27" s="60"/>
      <c r="Z27" s="61"/>
      <c r="AA27" s="30"/>
      <c r="AB27" s="1">
        <v>10</v>
      </c>
      <c r="AC27" s="59">
        <f>AC26/40</f>
        <v>9.7624999999999993</v>
      </c>
      <c r="AD27" s="60"/>
      <c r="AE27" s="60"/>
      <c r="AF27" s="60"/>
      <c r="AG27" s="60"/>
      <c r="AH27" s="60"/>
      <c r="AI27" s="61"/>
      <c r="AJ27" s="30"/>
      <c r="AK27" s="1">
        <v>10</v>
      </c>
      <c r="AL27" s="59">
        <f>AL26/40</f>
        <v>9.9</v>
      </c>
      <c r="AM27" s="60"/>
      <c r="AN27" s="60"/>
      <c r="AO27" s="60"/>
      <c r="AP27" s="60"/>
      <c r="AQ27" s="60"/>
      <c r="AR27" s="61"/>
    </row>
    <row r="28" spans="1:44" ht="15.75" thickBot="1" x14ac:dyDescent="0.3"/>
    <row r="29" spans="1:44" ht="15.75" thickBot="1" x14ac:dyDescent="0.3">
      <c r="A29" s="1"/>
      <c r="B29" s="48" t="s">
        <v>7</v>
      </c>
      <c r="C29" s="49"/>
      <c r="D29" s="49"/>
      <c r="E29" s="49"/>
      <c r="F29" s="49"/>
      <c r="G29" s="49"/>
      <c r="H29" s="50"/>
      <c r="J29" s="1"/>
      <c r="K29" s="48" t="s">
        <v>48</v>
      </c>
      <c r="L29" s="49"/>
      <c r="M29" s="49"/>
      <c r="N29" s="49"/>
      <c r="O29" s="49"/>
      <c r="P29" s="49"/>
      <c r="Q29" s="50"/>
      <c r="S29" s="1"/>
      <c r="T29" s="48" t="s">
        <v>56</v>
      </c>
      <c r="U29" s="49"/>
      <c r="V29" s="49"/>
      <c r="W29" s="49"/>
      <c r="X29" s="49"/>
      <c r="Y29" s="49"/>
      <c r="Z29" s="50"/>
      <c r="AB29" s="1"/>
      <c r="AC29" s="48" t="s">
        <v>57</v>
      </c>
      <c r="AD29" s="49"/>
      <c r="AE29" s="49"/>
      <c r="AF29" s="49"/>
      <c r="AG29" s="49"/>
      <c r="AH29" s="49"/>
      <c r="AI29" s="50"/>
    </row>
    <row r="30" spans="1:44" x14ac:dyDescent="0.25">
      <c r="A30" s="1"/>
      <c r="B30" s="12" t="s">
        <v>1</v>
      </c>
      <c r="C30" s="51" t="s">
        <v>2</v>
      </c>
      <c r="D30" s="52"/>
      <c r="E30" s="12" t="s">
        <v>3</v>
      </c>
      <c r="F30" s="12" t="s">
        <v>4</v>
      </c>
      <c r="G30" s="51" t="s">
        <v>5</v>
      </c>
      <c r="H30" s="52"/>
      <c r="J30" s="1"/>
      <c r="K30" s="12" t="s">
        <v>1</v>
      </c>
      <c r="L30" s="51" t="s">
        <v>2</v>
      </c>
      <c r="M30" s="52"/>
      <c r="N30" s="12" t="s">
        <v>3</v>
      </c>
      <c r="O30" s="12" t="s">
        <v>4</v>
      </c>
      <c r="P30" s="51" t="s">
        <v>5</v>
      </c>
      <c r="Q30" s="52"/>
      <c r="S30" s="1"/>
      <c r="T30" s="12" t="s">
        <v>1</v>
      </c>
      <c r="U30" s="51" t="s">
        <v>2</v>
      </c>
      <c r="V30" s="52"/>
      <c r="W30" s="12" t="s">
        <v>3</v>
      </c>
      <c r="X30" s="12" t="s">
        <v>4</v>
      </c>
      <c r="Y30" s="51" t="s">
        <v>5</v>
      </c>
      <c r="Z30" s="52"/>
      <c r="AB30" s="1"/>
      <c r="AC30" s="12" t="s">
        <v>1</v>
      </c>
      <c r="AD30" s="51" t="s">
        <v>2</v>
      </c>
      <c r="AE30" s="52"/>
      <c r="AF30" s="12" t="s">
        <v>3</v>
      </c>
      <c r="AG30" s="12" t="s">
        <v>4</v>
      </c>
      <c r="AH30" s="51" t="s">
        <v>5</v>
      </c>
      <c r="AI30" s="52"/>
    </row>
    <row r="31" spans="1:44" ht="15.75" thickBot="1" x14ac:dyDescent="0.3">
      <c r="A31" s="5" t="s">
        <v>10</v>
      </c>
      <c r="B31" s="13"/>
      <c r="C31" s="2">
        <v>1</v>
      </c>
      <c r="D31" s="3">
        <v>2</v>
      </c>
      <c r="E31" s="13">
        <v>3</v>
      </c>
      <c r="F31" s="13"/>
      <c r="G31" s="2">
        <v>1</v>
      </c>
      <c r="H31" s="3">
        <v>2</v>
      </c>
      <c r="J31" s="5" t="s">
        <v>10</v>
      </c>
      <c r="K31" s="13"/>
      <c r="L31" s="2">
        <v>1</v>
      </c>
      <c r="M31" s="3">
        <v>2</v>
      </c>
      <c r="N31" s="13">
        <v>3</v>
      </c>
      <c r="O31" s="13"/>
      <c r="P31" s="2">
        <v>1</v>
      </c>
      <c r="Q31" s="3">
        <v>2</v>
      </c>
      <c r="S31" s="5" t="s">
        <v>10</v>
      </c>
      <c r="T31" s="13"/>
      <c r="U31" s="2">
        <v>1</v>
      </c>
      <c r="V31" s="3">
        <v>2</v>
      </c>
      <c r="W31" s="13">
        <v>3</v>
      </c>
      <c r="X31" s="13"/>
      <c r="Y31" s="2">
        <v>1</v>
      </c>
      <c r="Z31" s="3">
        <v>2</v>
      </c>
      <c r="AB31" s="5" t="s">
        <v>10</v>
      </c>
      <c r="AC31" s="13"/>
      <c r="AD31" s="2">
        <v>1</v>
      </c>
      <c r="AE31" s="3">
        <v>2</v>
      </c>
      <c r="AF31" s="13">
        <v>3</v>
      </c>
      <c r="AG31" s="13"/>
      <c r="AH31" s="2">
        <v>1</v>
      </c>
      <c r="AI31" s="3">
        <v>2</v>
      </c>
    </row>
    <row r="32" spans="1:44" x14ac:dyDescent="0.25">
      <c r="A32" s="1">
        <v>793</v>
      </c>
      <c r="B32" s="14">
        <v>6</v>
      </c>
      <c r="C32" s="6"/>
      <c r="D32" s="7"/>
      <c r="E32" s="14"/>
      <c r="F32" s="14"/>
      <c r="G32" s="6"/>
      <c r="H32" s="7"/>
      <c r="J32" s="1">
        <v>797</v>
      </c>
      <c r="K32" s="14">
        <v>3</v>
      </c>
      <c r="L32" s="6"/>
      <c r="M32" s="7"/>
      <c r="N32" s="14"/>
      <c r="O32" s="14"/>
      <c r="P32" s="6"/>
      <c r="Q32" s="7"/>
      <c r="S32" s="1" t="s">
        <v>192</v>
      </c>
      <c r="T32" s="14">
        <v>4</v>
      </c>
      <c r="U32" s="6"/>
      <c r="V32" s="7"/>
      <c r="W32" s="14"/>
      <c r="X32" s="14"/>
      <c r="Y32" s="6"/>
      <c r="Z32" s="7"/>
      <c r="AB32" s="1" t="s">
        <v>193</v>
      </c>
      <c r="AC32" s="14">
        <v>0</v>
      </c>
      <c r="AD32" s="6"/>
      <c r="AE32" s="7"/>
      <c r="AF32" s="14"/>
      <c r="AG32" s="14"/>
      <c r="AH32" s="6"/>
      <c r="AI32" s="7"/>
    </row>
    <row r="33" spans="1:40" x14ac:dyDescent="0.25">
      <c r="A33" s="1">
        <v>794</v>
      </c>
      <c r="B33" s="15">
        <v>3</v>
      </c>
      <c r="C33" s="8"/>
      <c r="D33" s="9"/>
      <c r="E33" s="15"/>
      <c r="F33" s="15"/>
      <c r="G33" s="8"/>
      <c r="H33" s="9"/>
      <c r="J33" s="1">
        <v>799</v>
      </c>
      <c r="K33" s="15">
        <v>5</v>
      </c>
      <c r="L33" s="8"/>
      <c r="M33" s="9"/>
      <c r="N33" s="15"/>
      <c r="O33" s="15"/>
      <c r="P33" s="8"/>
      <c r="Q33" s="9"/>
      <c r="S33" s="1" t="s">
        <v>193</v>
      </c>
      <c r="T33" s="15">
        <v>3</v>
      </c>
      <c r="U33" s="8"/>
      <c r="V33" s="9"/>
      <c r="W33" s="15"/>
      <c r="X33" s="15"/>
      <c r="Y33" s="8"/>
      <c r="Z33" s="9"/>
      <c r="AB33" s="1" t="s">
        <v>205</v>
      </c>
      <c r="AC33" s="15">
        <v>6</v>
      </c>
      <c r="AD33" s="8"/>
      <c r="AE33" s="9"/>
      <c r="AF33" s="15"/>
      <c r="AG33" s="15"/>
      <c r="AH33" s="8"/>
      <c r="AI33" s="9"/>
      <c r="AN33" s="32"/>
    </row>
    <row r="34" spans="1:40" x14ac:dyDescent="0.25">
      <c r="A34" s="1">
        <v>810</v>
      </c>
      <c r="B34" s="15">
        <v>5</v>
      </c>
      <c r="C34" s="8"/>
      <c r="D34" s="9"/>
      <c r="E34" s="15"/>
      <c r="F34" s="15"/>
      <c r="G34" s="8"/>
      <c r="H34" s="9"/>
      <c r="J34" s="1">
        <v>807</v>
      </c>
      <c r="K34" s="15">
        <v>5</v>
      </c>
      <c r="L34" s="8"/>
      <c r="M34" s="9"/>
      <c r="N34" s="15"/>
      <c r="O34" s="15"/>
      <c r="P34" s="8"/>
      <c r="Q34" s="9"/>
      <c r="S34" s="1" t="s">
        <v>194</v>
      </c>
      <c r="T34" s="15"/>
      <c r="U34" s="8"/>
      <c r="V34" s="9"/>
      <c r="W34" s="15"/>
      <c r="X34" s="15"/>
      <c r="Y34" s="8"/>
      <c r="Z34" s="9"/>
      <c r="AB34" s="1" t="s">
        <v>206</v>
      </c>
      <c r="AC34" s="15">
        <v>1</v>
      </c>
      <c r="AD34" s="8"/>
      <c r="AE34" s="9"/>
      <c r="AF34" s="15"/>
      <c r="AG34" s="15"/>
      <c r="AH34" s="8"/>
      <c r="AI34" s="9"/>
      <c r="AN34" s="32"/>
    </row>
    <row r="35" spans="1:40" x14ac:dyDescent="0.25">
      <c r="A35" s="1">
        <v>812</v>
      </c>
      <c r="B35" s="15">
        <v>2</v>
      </c>
      <c r="C35" s="8"/>
      <c r="D35" s="9"/>
      <c r="E35" s="15"/>
      <c r="F35" s="15"/>
      <c r="G35" s="8"/>
      <c r="H35" s="9"/>
      <c r="J35" s="1">
        <v>808</v>
      </c>
      <c r="K35" s="15">
        <v>3</v>
      </c>
      <c r="L35" s="8"/>
      <c r="M35" s="9"/>
      <c r="N35" s="15"/>
      <c r="O35" s="15"/>
      <c r="P35" s="8"/>
      <c r="Q35" s="9"/>
      <c r="S35" s="1" t="s">
        <v>166</v>
      </c>
      <c r="T35" s="15"/>
      <c r="U35" s="8"/>
      <c r="V35" s="9"/>
      <c r="W35" s="15"/>
      <c r="X35" s="15"/>
      <c r="Y35" s="8"/>
      <c r="Z35" s="9"/>
      <c r="AB35" s="1" t="s">
        <v>180</v>
      </c>
      <c r="AC35" s="15">
        <v>7</v>
      </c>
      <c r="AD35" s="8"/>
      <c r="AE35" s="9"/>
      <c r="AF35" s="15"/>
      <c r="AG35" s="15"/>
      <c r="AH35" s="8"/>
      <c r="AI35" s="9"/>
      <c r="AN35" s="32"/>
    </row>
    <row r="36" spans="1:40" x14ac:dyDescent="0.25">
      <c r="A36" s="1">
        <v>816</v>
      </c>
      <c r="B36" s="15"/>
      <c r="C36" s="8"/>
      <c r="D36" s="9"/>
      <c r="E36" s="15"/>
      <c r="F36" s="15"/>
      <c r="G36" s="8"/>
      <c r="H36" s="9"/>
      <c r="J36" s="1">
        <v>813</v>
      </c>
      <c r="K36" s="15">
        <v>3</v>
      </c>
      <c r="L36" s="8"/>
      <c r="M36" s="9"/>
      <c r="N36" s="15"/>
      <c r="O36" s="15"/>
      <c r="P36" s="8"/>
      <c r="Q36" s="9"/>
      <c r="S36" s="1" t="s">
        <v>195</v>
      </c>
      <c r="T36" s="15">
        <v>2</v>
      </c>
      <c r="U36" s="8"/>
      <c r="V36" s="9"/>
      <c r="W36" s="15"/>
      <c r="X36" s="15"/>
      <c r="Y36" s="8"/>
      <c r="Z36" s="9"/>
      <c r="AB36" s="1" t="s">
        <v>183</v>
      </c>
      <c r="AC36" s="15"/>
      <c r="AD36" s="8"/>
      <c r="AE36" s="9"/>
      <c r="AF36" s="15"/>
      <c r="AG36" s="15"/>
      <c r="AH36" s="8"/>
      <c r="AI36" s="9"/>
      <c r="AN36" s="32"/>
    </row>
    <row r="37" spans="1:40" x14ac:dyDescent="0.25">
      <c r="A37" s="1">
        <v>818</v>
      </c>
      <c r="B37" s="15"/>
      <c r="C37" s="8"/>
      <c r="D37" s="9"/>
      <c r="E37" s="15"/>
      <c r="F37" s="15"/>
      <c r="G37" s="8"/>
      <c r="H37" s="9"/>
      <c r="J37" s="1">
        <v>814</v>
      </c>
      <c r="K37" s="15">
        <v>7</v>
      </c>
      <c r="L37" s="8"/>
      <c r="M37" s="9"/>
      <c r="N37" s="15"/>
      <c r="O37" s="15"/>
      <c r="P37" s="8"/>
      <c r="Q37" s="9"/>
      <c r="S37" s="1" t="s">
        <v>168</v>
      </c>
      <c r="T37" s="15">
        <v>1</v>
      </c>
      <c r="U37" s="8"/>
      <c r="V37" s="9"/>
      <c r="W37" s="15"/>
      <c r="X37" s="15"/>
      <c r="Y37" s="8"/>
      <c r="Z37" s="9"/>
      <c r="AB37" s="1" t="s">
        <v>207</v>
      </c>
      <c r="AC37" s="15"/>
      <c r="AD37" s="8"/>
      <c r="AE37" s="9"/>
      <c r="AF37" s="15"/>
      <c r="AG37" s="15"/>
      <c r="AH37" s="8"/>
      <c r="AI37" s="9"/>
      <c r="AN37" s="32"/>
    </row>
    <row r="38" spans="1:40" x14ac:dyDescent="0.25">
      <c r="A38" s="1">
        <v>826</v>
      </c>
      <c r="B38" s="15"/>
      <c r="C38" s="8"/>
      <c r="D38" s="9"/>
      <c r="E38" s="15"/>
      <c r="F38" s="15"/>
      <c r="G38" s="8"/>
      <c r="H38" s="9"/>
      <c r="J38" s="1">
        <v>825</v>
      </c>
      <c r="K38" s="15"/>
      <c r="L38" s="8"/>
      <c r="M38" s="9"/>
      <c r="N38" s="15"/>
      <c r="O38" s="15"/>
      <c r="P38" s="8"/>
      <c r="Q38" s="9"/>
      <c r="S38" s="1" t="s">
        <v>196</v>
      </c>
      <c r="T38" s="15">
        <v>1</v>
      </c>
      <c r="U38" s="8"/>
      <c r="V38" s="9"/>
      <c r="W38" s="15"/>
      <c r="X38" s="15"/>
      <c r="Y38" s="8"/>
      <c r="Z38" s="9"/>
      <c r="AB38" s="1" t="s">
        <v>208</v>
      </c>
      <c r="AC38" s="15"/>
      <c r="AD38" s="8"/>
      <c r="AE38" s="9"/>
      <c r="AF38" s="15"/>
      <c r="AG38" s="15"/>
      <c r="AH38" s="8"/>
      <c r="AI38" s="9"/>
      <c r="AN38" s="32"/>
    </row>
    <row r="39" spans="1:40" x14ac:dyDescent="0.25">
      <c r="A39" s="1">
        <v>827</v>
      </c>
      <c r="B39" s="15"/>
      <c r="C39" s="8"/>
      <c r="D39" s="9"/>
      <c r="E39" s="15"/>
      <c r="F39" s="15"/>
      <c r="G39" s="8"/>
      <c r="H39" s="9"/>
      <c r="J39" s="1">
        <v>827</v>
      </c>
      <c r="K39" s="15"/>
      <c r="L39" s="8"/>
      <c r="M39" s="9"/>
      <c r="N39" s="15"/>
      <c r="O39" s="15"/>
      <c r="P39" s="8"/>
      <c r="Q39" s="9"/>
      <c r="S39" s="1" t="s">
        <v>197</v>
      </c>
      <c r="T39" s="15">
        <v>0</v>
      </c>
      <c r="U39" s="8"/>
      <c r="V39" s="9"/>
      <c r="W39" s="15"/>
      <c r="X39" s="15"/>
      <c r="Y39" s="8"/>
      <c r="Z39" s="9"/>
      <c r="AB39" s="1" t="s">
        <v>199</v>
      </c>
      <c r="AC39" s="15"/>
      <c r="AD39" s="8"/>
      <c r="AE39" s="9"/>
      <c r="AF39" s="15"/>
      <c r="AG39" s="15"/>
      <c r="AH39" s="8"/>
      <c r="AI39" s="9"/>
    </row>
    <row r="40" spans="1:40" x14ac:dyDescent="0.25">
      <c r="A40" s="1">
        <v>831</v>
      </c>
      <c r="B40" s="15"/>
      <c r="C40" s="8"/>
      <c r="D40" s="9"/>
      <c r="E40" s="15"/>
      <c r="F40" s="15"/>
      <c r="G40" s="8"/>
      <c r="H40" s="9"/>
      <c r="J40" s="1">
        <v>835</v>
      </c>
      <c r="K40" s="15"/>
      <c r="L40" s="8"/>
      <c r="M40" s="9"/>
      <c r="N40" s="15"/>
      <c r="O40" s="15"/>
      <c r="P40" s="8"/>
      <c r="Q40" s="9"/>
      <c r="S40" s="1" t="s">
        <v>198</v>
      </c>
      <c r="T40" s="15"/>
      <c r="U40" s="8"/>
      <c r="V40" s="9"/>
      <c r="W40" s="15"/>
      <c r="X40" s="15"/>
      <c r="Y40" s="8"/>
      <c r="Z40" s="9"/>
      <c r="AB40" s="1" t="s">
        <v>209</v>
      </c>
      <c r="AC40" s="15"/>
      <c r="AD40" s="8"/>
      <c r="AE40" s="9"/>
      <c r="AF40" s="15"/>
      <c r="AG40" s="15"/>
      <c r="AH40" s="8"/>
      <c r="AI40" s="9"/>
    </row>
    <row r="41" spans="1:40" x14ac:dyDescent="0.25">
      <c r="A41" s="1">
        <v>833</v>
      </c>
      <c r="B41" s="15"/>
      <c r="C41" s="8"/>
      <c r="D41" s="9"/>
      <c r="E41" s="15"/>
      <c r="F41" s="15"/>
      <c r="G41" s="8"/>
      <c r="H41" s="9"/>
      <c r="J41" s="1">
        <v>836</v>
      </c>
      <c r="K41" s="15"/>
      <c r="L41" s="8"/>
      <c r="M41" s="9"/>
      <c r="N41" s="15"/>
      <c r="O41" s="15"/>
      <c r="P41" s="8"/>
      <c r="Q41" s="9"/>
      <c r="S41" s="1" t="s">
        <v>199</v>
      </c>
      <c r="T41" s="15"/>
      <c r="U41" s="8"/>
      <c r="V41" s="9"/>
      <c r="W41" s="15"/>
      <c r="X41" s="15"/>
      <c r="Y41" s="8"/>
      <c r="Z41" s="9"/>
      <c r="AB41" s="1" t="s">
        <v>210</v>
      </c>
      <c r="AC41" s="15"/>
      <c r="AD41" s="8"/>
      <c r="AE41" s="9"/>
      <c r="AF41" s="15"/>
      <c r="AG41" s="15"/>
      <c r="AH41" s="8"/>
      <c r="AI41" s="9"/>
    </row>
    <row r="42" spans="1:40" x14ac:dyDescent="0.25">
      <c r="A42" s="1">
        <v>838</v>
      </c>
      <c r="B42" s="16"/>
      <c r="C42" s="10"/>
      <c r="D42" s="11"/>
      <c r="E42" s="16"/>
      <c r="F42" s="16"/>
      <c r="G42" s="10"/>
      <c r="H42" s="11"/>
      <c r="J42" s="1">
        <v>843</v>
      </c>
      <c r="K42" s="16"/>
      <c r="L42" s="10"/>
      <c r="M42" s="11"/>
      <c r="N42" s="16"/>
      <c r="O42" s="16"/>
      <c r="P42" s="10"/>
      <c r="Q42" s="11"/>
      <c r="S42" s="1" t="s">
        <v>200</v>
      </c>
      <c r="T42" s="16"/>
      <c r="U42" s="10"/>
      <c r="V42" s="11"/>
      <c r="W42" s="16"/>
      <c r="X42" s="16"/>
      <c r="Y42" s="10"/>
      <c r="Z42" s="11"/>
      <c r="AB42" s="1" t="s">
        <v>186</v>
      </c>
      <c r="AC42" s="16"/>
      <c r="AD42" s="10"/>
      <c r="AE42" s="11"/>
      <c r="AF42" s="16"/>
      <c r="AG42" s="16"/>
      <c r="AH42" s="10"/>
      <c r="AI42" s="11"/>
    </row>
    <row r="43" spans="1:40" x14ac:dyDescent="0.25">
      <c r="A43" s="1">
        <v>842</v>
      </c>
      <c r="B43" s="16"/>
      <c r="C43" s="10"/>
      <c r="D43" s="11"/>
      <c r="E43" s="16"/>
      <c r="F43" s="16"/>
      <c r="G43" s="10"/>
      <c r="H43" s="11"/>
      <c r="J43" s="1">
        <v>845</v>
      </c>
      <c r="K43" s="16"/>
      <c r="L43" s="10"/>
      <c r="M43" s="11"/>
      <c r="N43" s="16"/>
      <c r="O43" s="16"/>
      <c r="P43" s="10"/>
      <c r="Q43" s="11"/>
      <c r="S43" s="1" t="s">
        <v>201</v>
      </c>
      <c r="T43" s="16"/>
      <c r="U43" s="10"/>
      <c r="V43" s="11"/>
      <c r="W43" s="16"/>
      <c r="X43" s="16"/>
      <c r="Y43" s="10"/>
      <c r="Z43" s="11"/>
      <c r="AB43" s="1" t="s">
        <v>211</v>
      </c>
      <c r="AC43" s="16"/>
      <c r="AD43" s="10"/>
      <c r="AE43" s="11"/>
      <c r="AF43" s="16"/>
      <c r="AG43" s="16"/>
      <c r="AH43" s="10"/>
      <c r="AI43" s="11"/>
    </row>
    <row r="44" spans="1:40" x14ac:dyDescent="0.25">
      <c r="A44" s="1">
        <v>847</v>
      </c>
      <c r="B44" s="16"/>
      <c r="C44" s="10"/>
      <c r="D44" s="11"/>
      <c r="E44" s="16"/>
      <c r="F44" s="16"/>
      <c r="G44" s="10"/>
      <c r="H44" s="11"/>
      <c r="J44" s="1">
        <v>851</v>
      </c>
      <c r="K44" s="16"/>
      <c r="L44" s="10"/>
      <c r="M44" s="11"/>
      <c r="N44" s="16"/>
      <c r="O44" s="16"/>
      <c r="P44" s="10"/>
      <c r="Q44" s="11"/>
      <c r="S44" s="1" t="s">
        <v>173</v>
      </c>
      <c r="T44" s="16"/>
      <c r="U44" s="10"/>
      <c r="V44" s="11"/>
      <c r="W44" s="16"/>
      <c r="X44" s="16"/>
      <c r="Y44" s="10"/>
      <c r="Z44" s="11"/>
      <c r="AB44" s="1" t="s">
        <v>175</v>
      </c>
      <c r="AC44" s="16"/>
      <c r="AD44" s="10"/>
      <c r="AE44" s="11"/>
      <c r="AF44" s="16"/>
      <c r="AG44" s="16"/>
      <c r="AH44" s="10"/>
      <c r="AI44" s="11"/>
    </row>
    <row r="45" spans="1:40" x14ac:dyDescent="0.25">
      <c r="A45" s="1">
        <v>848</v>
      </c>
      <c r="B45" s="15"/>
      <c r="C45" s="8"/>
      <c r="D45" s="9"/>
      <c r="E45" s="15"/>
      <c r="F45" s="15"/>
      <c r="G45" s="8"/>
      <c r="H45" s="9"/>
      <c r="J45" s="1">
        <v>854</v>
      </c>
      <c r="K45" s="15"/>
      <c r="L45" s="8"/>
      <c r="M45" s="9"/>
      <c r="N45" s="15"/>
      <c r="O45" s="15"/>
      <c r="P45" s="8"/>
      <c r="Q45" s="9"/>
      <c r="S45" s="1" t="s">
        <v>202</v>
      </c>
      <c r="T45" s="15"/>
      <c r="U45" s="8"/>
      <c r="V45" s="9"/>
      <c r="W45" s="15"/>
      <c r="X45" s="15"/>
      <c r="Y45" s="8"/>
      <c r="Z45" s="9"/>
      <c r="AB45" s="1" t="s">
        <v>191</v>
      </c>
      <c r="AC45" s="15"/>
      <c r="AD45" s="8"/>
      <c r="AE45" s="9"/>
      <c r="AF45" s="15"/>
      <c r="AG45" s="15"/>
      <c r="AH45" s="8"/>
      <c r="AI45" s="9"/>
    </row>
    <row r="46" spans="1:40" x14ac:dyDescent="0.25">
      <c r="A46" s="1">
        <v>861</v>
      </c>
      <c r="B46" s="15"/>
      <c r="C46" s="8"/>
      <c r="D46" s="9"/>
      <c r="E46" s="15"/>
      <c r="F46" s="15"/>
      <c r="G46" s="8"/>
      <c r="H46" s="9"/>
      <c r="J46" s="1">
        <v>861</v>
      </c>
      <c r="K46" s="15"/>
      <c r="L46" s="8"/>
      <c r="M46" s="9"/>
      <c r="N46" s="15"/>
      <c r="O46" s="15"/>
      <c r="P46" s="8"/>
      <c r="Q46" s="9"/>
      <c r="S46" s="1" t="s">
        <v>203</v>
      </c>
      <c r="T46" s="15"/>
      <c r="U46" s="8"/>
      <c r="V46" s="9"/>
      <c r="W46" s="15"/>
      <c r="X46" s="15"/>
      <c r="Y46" s="8"/>
      <c r="Z46" s="9"/>
      <c r="AB46" s="1" t="s">
        <v>212</v>
      </c>
      <c r="AC46" s="15"/>
      <c r="AD46" s="8"/>
      <c r="AE46" s="9"/>
      <c r="AF46" s="15"/>
      <c r="AG46" s="15"/>
      <c r="AH46" s="8"/>
      <c r="AI46" s="9"/>
    </row>
    <row r="47" spans="1:40" ht="15.75" thickBot="1" x14ac:dyDescent="0.3">
      <c r="A47" s="1">
        <v>863</v>
      </c>
      <c r="B47" s="15"/>
      <c r="C47" s="8"/>
      <c r="D47" s="9"/>
      <c r="E47" s="15"/>
      <c r="F47" s="15"/>
      <c r="G47" s="8"/>
      <c r="H47" s="9"/>
      <c r="J47" s="1">
        <v>862</v>
      </c>
      <c r="K47" s="15"/>
      <c r="L47" s="8"/>
      <c r="M47" s="9"/>
      <c r="N47" s="15"/>
      <c r="O47" s="15"/>
      <c r="P47" s="8"/>
      <c r="Q47" s="9"/>
      <c r="S47" s="1" t="s">
        <v>204</v>
      </c>
      <c r="T47" s="15"/>
      <c r="U47" s="8"/>
      <c r="V47" s="9"/>
      <c r="W47" s="15"/>
      <c r="X47" s="15"/>
      <c r="Y47" s="8"/>
      <c r="Z47" s="9"/>
      <c r="AB47" s="1" t="s">
        <v>213</v>
      </c>
      <c r="AC47" s="15"/>
      <c r="AD47" s="8"/>
      <c r="AE47" s="9"/>
      <c r="AF47" s="15"/>
      <c r="AG47" s="15"/>
      <c r="AH47" s="8"/>
      <c r="AI47" s="9"/>
    </row>
    <row r="48" spans="1:40" ht="15.75" thickBot="1" x14ac:dyDescent="0.3">
      <c r="A48" s="1"/>
      <c r="B48" s="23">
        <f t="shared" ref="B48:H48" si="5">SUM(B32:B47)</f>
        <v>16</v>
      </c>
      <c r="C48" s="24">
        <f t="shared" si="5"/>
        <v>0</v>
      </c>
      <c r="D48" s="24">
        <f t="shared" si="5"/>
        <v>0</v>
      </c>
      <c r="E48" s="24">
        <f t="shared" si="5"/>
        <v>0</v>
      </c>
      <c r="F48" s="24">
        <f t="shared" si="5"/>
        <v>0</v>
      </c>
      <c r="G48" s="24">
        <f t="shared" si="5"/>
        <v>0</v>
      </c>
      <c r="H48" s="22">
        <f t="shared" si="5"/>
        <v>0</v>
      </c>
      <c r="J48" s="1"/>
      <c r="K48" s="23">
        <f t="shared" ref="K48:Q48" si="6">SUM(K32:K47)</f>
        <v>26</v>
      </c>
      <c r="L48" s="24">
        <f t="shared" si="6"/>
        <v>0</v>
      </c>
      <c r="M48" s="24">
        <f t="shared" si="6"/>
        <v>0</v>
      </c>
      <c r="N48" s="24">
        <f t="shared" si="6"/>
        <v>0</v>
      </c>
      <c r="O48" s="24">
        <f t="shared" si="6"/>
        <v>0</v>
      </c>
      <c r="P48" s="24">
        <f t="shared" si="6"/>
        <v>0</v>
      </c>
      <c r="Q48" s="22">
        <f t="shared" si="6"/>
        <v>0</v>
      </c>
      <c r="S48" s="1"/>
      <c r="T48" s="23">
        <f t="shared" ref="T48:Z48" si="7">SUM(T32:T47)</f>
        <v>11</v>
      </c>
      <c r="U48" s="24">
        <f t="shared" si="7"/>
        <v>0</v>
      </c>
      <c r="V48" s="24">
        <f t="shared" si="7"/>
        <v>0</v>
      </c>
      <c r="W48" s="24">
        <f t="shared" si="7"/>
        <v>0</v>
      </c>
      <c r="X48" s="24">
        <f t="shared" si="7"/>
        <v>0</v>
      </c>
      <c r="Y48" s="24">
        <f t="shared" si="7"/>
        <v>0</v>
      </c>
      <c r="Z48" s="22">
        <f t="shared" si="7"/>
        <v>0</v>
      </c>
      <c r="AB48" s="1"/>
      <c r="AC48" s="23">
        <f t="shared" ref="AC48:AI48" si="8">SUM(AC32:AC47)</f>
        <v>14</v>
      </c>
      <c r="AD48" s="24">
        <f t="shared" si="8"/>
        <v>0</v>
      </c>
      <c r="AE48" s="24">
        <f t="shared" si="8"/>
        <v>0</v>
      </c>
      <c r="AF48" s="24">
        <f t="shared" si="8"/>
        <v>0</v>
      </c>
      <c r="AG48" s="24">
        <f t="shared" si="8"/>
        <v>0</v>
      </c>
      <c r="AH48" s="24">
        <f t="shared" si="8"/>
        <v>0</v>
      </c>
      <c r="AI48" s="22">
        <f t="shared" si="8"/>
        <v>0</v>
      </c>
    </row>
    <row r="49" spans="1:41" ht="15.75" thickBot="1" x14ac:dyDescent="0.3">
      <c r="A49" s="1"/>
      <c r="B49" s="25">
        <f>B48*0.5</f>
        <v>8</v>
      </c>
      <c r="C49" s="26">
        <f>C48*2</f>
        <v>0</v>
      </c>
      <c r="D49" s="26">
        <f>D48*3</f>
        <v>0</v>
      </c>
      <c r="E49" s="26">
        <f>E48*10</f>
        <v>0</v>
      </c>
      <c r="F49" s="26">
        <f>F48*2.5</f>
        <v>0</v>
      </c>
      <c r="G49" s="27">
        <f>G48*3</f>
        <v>0</v>
      </c>
      <c r="H49" s="28">
        <f>H48*4</f>
        <v>0</v>
      </c>
      <c r="J49" s="1"/>
      <c r="K49" s="25">
        <f>K48*0.5</f>
        <v>13</v>
      </c>
      <c r="L49" s="26">
        <f>L48*2</f>
        <v>0</v>
      </c>
      <c r="M49" s="26">
        <f>M48*3</f>
        <v>0</v>
      </c>
      <c r="N49" s="26">
        <f>N48*10</f>
        <v>0</v>
      </c>
      <c r="O49" s="26">
        <f>O48*2.5</f>
        <v>0</v>
      </c>
      <c r="P49" s="27">
        <f>P48*3</f>
        <v>0</v>
      </c>
      <c r="Q49" s="28">
        <f>Q48*4</f>
        <v>0</v>
      </c>
      <c r="S49" s="1"/>
      <c r="T49" s="25">
        <f>T48*0.5</f>
        <v>5.5</v>
      </c>
      <c r="U49" s="26">
        <f>U48*2</f>
        <v>0</v>
      </c>
      <c r="V49" s="26">
        <f>V48*3</f>
        <v>0</v>
      </c>
      <c r="W49" s="26">
        <f>W48*10</f>
        <v>0</v>
      </c>
      <c r="X49" s="26">
        <f>X48*2.5</f>
        <v>0</v>
      </c>
      <c r="Y49" s="27">
        <f>Y48*3</f>
        <v>0</v>
      </c>
      <c r="Z49" s="28">
        <f>Z48*4</f>
        <v>0</v>
      </c>
      <c r="AB49" s="1"/>
      <c r="AC49" s="25">
        <f>AC48*0.5</f>
        <v>7</v>
      </c>
      <c r="AD49" s="26">
        <f>AD48*2</f>
        <v>0</v>
      </c>
      <c r="AE49" s="26">
        <f>AE48*3</f>
        <v>0</v>
      </c>
      <c r="AF49" s="26">
        <f>AF48*10</f>
        <v>0</v>
      </c>
      <c r="AG49" s="26">
        <f>AG48*2.5</f>
        <v>0</v>
      </c>
      <c r="AH49" s="27">
        <f>AH48*3</f>
        <v>0</v>
      </c>
      <c r="AI49" s="28">
        <f>AI48*4</f>
        <v>0</v>
      </c>
    </row>
    <row r="50" spans="1:41" ht="15.75" thickBot="1" x14ac:dyDescent="0.3">
      <c r="A50" s="1"/>
      <c r="B50" s="53">
        <f>SUM(B49:H49)</f>
        <v>8</v>
      </c>
      <c r="C50" s="54"/>
      <c r="D50" s="54"/>
      <c r="E50" s="54"/>
      <c r="F50" s="54"/>
      <c r="G50" s="54"/>
      <c r="H50" s="55"/>
      <c r="J50" s="1"/>
      <c r="K50" s="53">
        <f>SUM(K49:Q49)</f>
        <v>13</v>
      </c>
      <c r="L50" s="54"/>
      <c r="M50" s="54"/>
      <c r="N50" s="54"/>
      <c r="O50" s="54"/>
      <c r="P50" s="54"/>
      <c r="Q50" s="55"/>
      <c r="S50" s="1"/>
      <c r="T50" s="53">
        <f>SUM(T49:Z49)</f>
        <v>5.5</v>
      </c>
      <c r="U50" s="54"/>
      <c r="V50" s="54"/>
      <c r="W50" s="54"/>
      <c r="X50" s="54"/>
      <c r="Y50" s="54"/>
      <c r="Z50" s="55"/>
      <c r="AB50" s="1"/>
      <c r="AC50" s="53">
        <f>SUM(AC49:AI49)</f>
        <v>7</v>
      </c>
      <c r="AD50" s="54"/>
      <c r="AE50" s="54"/>
      <c r="AF50" s="54"/>
      <c r="AG50" s="54"/>
      <c r="AH50" s="54"/>
      <c r="AI50" s="55"/>
    </row>
    <row r="51" spans="1:41" ht="15.75" thickBot="1" x14ac:dyDescent="0.3">
      <c r="A51" s="1">
        <v>400</v>
      </c>
      <c r="B51" s="56">
        <f>$A$26-B50</f>
        <v>392</v>
      </c>
      <c r="C51" s="57"/>
      <c r="D51" s="57"/>
      <c r="E51" s="57"/>
      <c r="F51" s="57"/>
      <c r="G51" s="57"/>
      <c r="H51" s="58"/>
      <c r="J51" s="1">
        <v>400</v>
      </c>
      <c r="K51" s="56">
        <f>$A$26-K50</f>
        <v>387</v>
      </c>
      <c r="L51" s="57"/>
      <c r="M51" s="57"/>
      <c r="N51" s="57"/>
      <c r="O51" s="57"/>
      <c r="P51" s="57"/>
      <c r="Q51" s="58"/>
      <c r="S51" s="1">
        <v>400</v>
      </c>
      <c r="T51" s="56">
        <f>$A$26-T50</f>
        <v>394.5</v>
      </c>
      <c r="U51" s="57"/>
      <c r="V51" s="57"/>
      <c r="W51" s="57"/>
      <c r="X51" s="57"/>
      <c r="Y51" s="57"/>
      <c r="Z51" s="58"/>
      <c r="AB51" s="1">
        <v>400</v>
      </c>
      <c r="AC51" s="56">
        <f>$A$26-AC50</f>
        <v>393</v>
      </c>
      <c r="AD51" s="57"/>
      <c r="AE51" s="57"/>
      <c r="AF51" s="57"/>
      <c r="AG51" s="57"/>
      <c r="AH51" s="57"/>
      <c r="AI51" s="58"/>
    </row>
    <row r="52" spans="1:41" ht="15.75" thickBot="1" x14ac:dyDescent="0.3">
      <c r="A52" s="1">
        <v>10</v>
      </c>
      <c r="B52" s="59">
        <f>B51/40</f>
        <v>9.8000000000000007</v>
      </c>
      <c r="C52" s="60"/>
      <c r="D52" s="60"/>
      <c r="E52" s="60"/>
      <c r="F52" s="60"/>
      <c r="G52" s="60"/>
      <c r="H52" s="61"/>
      <c r="J52" s="1">
        <v>10</v>
      </c>
      <c r="K52" s="59">
        <f>K51/40</f>
        <v>9.6750000000000007</v>
      </c>
      <c r="L52" s="60"/>
      <c r="M52" s="60"/>
      <c r="N52" s="60"/>
      <c r="O52" s="60"/>
      <c r="P52" s="60"/>
      <c r="Q52" s="61"/>
      <c r="S52" s="1">
        <v>10</v>
      </c>
      <c r="T52" s="59">
        <f>T51/40</f>
        <v>9.8625000000000007</v>
      </c>
      <c r="U52" s="60"/>
      <c r="V52" s="60"/>
      <c r="W52" s="60"/>
      <c r="X52" s="60"/>
      <c r="Y52" s="60"/>
      <c r="Z52" s="61"/>
      <c r="AB52" s="1">
        <v>10</v>
      </c>
      <c r="AC52" s="59">
        <f>AC51/40</f>
        <v>9.8249999999999993</v>
      </c>
      <c r="AD52" s="60"/>
      <c r="AE52" s="60"/>
      <c r="AF52" s="60"/>
      <c r="AG52" s="60"/>
      <c r="AH52" s="60"/>
      <c r="AI52" s="61"/>
    </row>
    <row r="55" spans="1:41" x14ac:dyDescent="0.25">
      <c r="AM55" s="32"/>
      <c r="AN55" s="32"/>
      <c r="AO55" s="32"/>
    </row>
    <row r="57" spans="1:41" x14ac:dyDescent="0.25">
      <c r="AN57" s="32"/>
      <c r="AO57" s="18"/>
    </row>
    <row r="58" spans="1:41" x14ac:dyDescent="0.25">
      <c r="AN58" s="32"/>
      <c r="AO58" s="18"/>
    </row>
    <row r="59" spans="1:41" x14ac:dyDescent="0.25">
      <c r="AN59" s="32"/>
      <c r="AO59" s="18"/>
    </row>
    <row r="60" spans="1:41" x14ac:dyDescent="0.25">
      <c r="AN60" s="32"/>
      <c r="AO60" s="18"/>
    </row>
    <row r="61" spans="1:41" x14ac:dyDescent="0.25">
      <c r="AN61" s="32"/>
      <c r="AO61" s="18"/>
    </row>
    <row r="62" spans="1:41" x14ac:dyDescent="0.25">
      <c r="AN62" s="32"/>
      <c r="AO62" s="18"/>
    </row>
    <row r="63" spans="1:41" x14ac:dyDescent="0.25">
      <c r="AN63" s="32"/>
      <c r="AO63" s="18"/>
    </row>
    <row r="64" spans="1:41" x14ac:dyDescent="0.25">
      <c r="AN64" s="32"/>
      <c r="AO64" s="18"/>
    </row>
  </sheetData>
  <sheetProtection algorithmName="SHA-512" hashValue="rQczHGGoVsukjW/jTur3oM6/pEj4DarwisCmqCik7+/Ki8Qhy+bLtTN7N2Nod3q6Wi8oWS/pcdcy5B1y9RNQ5A==" saltValue="5wr9axa/WGnjYpKtGA/atw==" spinCount="100000" sheet="1" objects="1" scenarios="1"/>
  <sortState xmlns:xlrd2="http://schemas.microsoft.com/office/spreadsheetml/2017/richdata2" ref="AU7:AV15">
    <sortCondition descending="1" ref="AV7:AV15"/>
  </sortState>
  <mergeCells count="57">
    <mergeCell ref="A1:AV1"/>
    <mergeCell ref="A2:AV2"/>
    <mergeCell ref="AT5:AV5"/>
    <mergeCell ref="B4:H4"/>
    <mergeCell ref="K4:Q4"/>
    <mergeCell ref="T4:Z4"/>
    <mergeCell ref="AC4:AI4"/>
    <mergeCell ref="AL4:AR4"/>
    <mergeCell ref="C5:D5"/>
    <mergeCell ref="G5:H5"/>
    <mergeCell ref="L5:M5"/>
    <mergeCell ref="P5:Q5"/>
    <mergeCell ref="U5:V5"/>
    <mergeCell ref="Y5:Z5"/>
    <mergeCell ref="AD5:AE5"/>
    <mergeCell ref="AH5:AI5"/>
    <mergeCell ref="AM5:AN5"/>
    <mergeCell ref="AQ5:AR5"/>
    <mergeCell ref="AL25:AR25"/>
    <mergeCell ref="B26:H26"/>
    <mergeCell ref="K26:Q26"/>
    <mergeCell ref="T26:Z26"/>
    <mergeCell ref="AC26:AI26"/>
    <mergeCell ref="AL26:AR26"/>
    <mergeCell ref="AC29:AI29"/>
    <mergeCell ref="B25:H25"/>
    <mergeCell ref="K25:Q25"/>
    <mergeCell ref="T25:Z25"/>
    <mergeCell ref="AC25:AI25"/>
    <mergeCell ref="B27:H27"/>
    <mergeCell ref="K27:Q27"/>
    <mergeCell ref="T27:Z27"/>
    <mergeCell ref="AC27:AI27"/>
    <mergeCell ref="AL27:AR27"/>
    <mergeCell ref="AD30:AE30"/>
    <mergeCell ref="AH30:AI30"/>
    <mergeCell ref="B50:H50"/>
    <mergeCell ref="K50:Q50"/>
    <mergeCell ref="T50:Z50"/>
    <mergeCell ref="AC50:AI50"/>
    <mergeCell ref="C30:D30"/>
    <mergeCell ref="G30:H30"/>
    <mergeCell ref="L30:M30"/>
    <mergeCell ref="P30:Q30"/>
    <mergeCell ref="U30:V30"/>
    <mergeCell ref="Y30:Z30"/>
    <mergeCell ref="B29:H29"/>
    <mergeCell ref="K29:Q29"/>
    <mergeCell ref="T29:Z29"/>
    <mergeCell ref="B51:H51"/>
    <mergeCell ref="K51:Q51"/>
    <mergeCell ref="T51:Z51"/>
    <mergeCell ref="AC51:AI51"/>
    <mergeCell ref="B52:H52"/>
    <mergeCell ref="K52:Q52"/>
    <mergeCell ref="T52:Z52"/>
    <mergeCell ref="AC52:AI5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Class Gen Alg Klass</vt:lpstr>
      <vt:lpstr>U18 DivAfd 1</vt:lpstr>
      <vt:lpstr>U18 DivAfd 2</vt:lpstr>
      <vt:lpstr>U16 DivAfd 1</vt:lpstr>
      <vt:lpstr>U16 DivAfd 2A</vt:lpstr>
      <vt:lpstr>U16 DivAfd 2B</vt:lpstr>
      <vt:lpstr>U16 DivAfd 2 C</vt:lpstr>
      <vt:lpstr>U14 A</vt:lpstr>
      <vt:lpstr>U14 B</vt:lpstr>
      <vt:lpstr>U14 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Belswim | Secr. WP FRBN KBZB</dc:creator>
  <cp:lastModifiedBy>Belswim | Secr. WP FRBN KBZB</cp:lastModifiedBy>
  <dcterms:created xsi:type="dcterms:W3CDTF">2024-05-03T14:39:13Z</dcterms:created>
  <dcterms:modified xsi:type="dcterms:W3CDTF">2024-12-01T07:34:12Z</dcterms:modified>
</cp:coreProperties>
</file>